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tratacoesPagadoria-GIPCC\GIPCC\Contratações\Processos 2021\0000050.2021\"/>
    </mc:Choice>
  </mc:AlternateContent>
  <bookViews>
    <workbookView xWindow="0" yWindow="0" windowWidth="15480" windowHeight="8190" tabRatio="605"/>
  </bookViews>
  <sheets>
    <sheet name="REDE R05" sheetId="4" r:id="rId1"/>
    <sheet name="BDI" sheetId="5" r:id="rId2"/>
  </sheets>
  <calcPr calcId="162913"/>
</workbook>
</file>

<file path=xl/calcChain.xml><?xml version="1.0" encoding="utf-8"?>
<calcChain xmlns="http://schemas.openxmlformats.org/spreadsheetml/2006/main">
  <c r="H113" i="4" l="1"/>
  <c r="H112" i="4"/>
  <c r="H109" i="4"/>
  <c r="H111" i="4"/>
  <c r="H108" i="4"/>
  <c r="H110" i="4"/>
  <c r="D13" i="5"/>
  <c r="D21" i="5" s="1"/>
  <c r="J3" i="4" s="1"/>
  <c r="I108" i="4" l="1"/>
  <c r="I118" i="4"/>
  <c r="I14" i="4"/>
  <c r="I110" i="4"/>
  <c r="J110" i="4"/>
  <c r="J112" i="4"/>
  <c r="I111" i="4"/>
  <c r="J108" i="4"/>
  <c r="J111" i="4"/>
  <c r="J113" i="4"/>
  <c r="I109" i="4"/>
  <c r="I113" i="4"/>
  <c r="J109" i="4"/>
  <c r="I112" i="4"/>
  <c r="E116" i="4"/>
  <c r="H107" i="4" l="1"/>
  <c r="J107" i="4" s="1"/>
  <c r="I107" i="4"/>
  <c r="H106" i="4"/>
  <c r="J106" i="4" s="1"/>
  <c r="I106" i="4"/>
  <c r="H118" i="4" l="1"/>
  <c r="H120" i="4" s="1"/>
  <c r="J118" i="4" l="1"/>
  <c r="J120" i="4" s="1"/>
  <c r="I102" i="4"/>
  <c r="H102" i="4" l="1"/>
  <c r="J102" i="4" s="1"/>
  <c r="H100" i="4"/>
  <c r="J100" i="4" s="1"/>
  <c r="I100" i="4"/>
  <c r="H104" i="4"/>
  <c r="J104" i="4" s="1"/>
  <c r="I104" i="4"/>
  <c r="H103" i="4"/>
  <c r="J103" i="4" s="1"/>
  <c r="I103" i="4"/>
  <c r="H99" i="4"/>
  <c r="J99" i="4" s="1"/>
  <c r="I99" i="4"/>
  <c r="H101" i="4"/>
  <c r="J101" i="4" s="1"/>
  <c r="I101" i="4"/>
  <c r="H105" i="4"/>
  <c r="J105" i="4" s="1"/>
  <c r="I105" i="4"/>
  <c r="H95" i="4" l="1"/>
  <c r="J95" i="4" s="1"/>
  <c r="I95" i="4"/>
  <c r="H88" i="4"/>
  <c r="J88" i="4" s="1"/>
  <c r="I88" i="4"/>
  <c r="H97" i="4"/>
  <c r="J97" i="4" s="1"/>
  <c r="I97" i="4"/>
  <c r="H94" i="4"/>
  <c r="J94" i="4" s="1"/>
  <c r="I94" i="4"/>
  <c r="H91" i="4"/>
  <c r="J91" i="4" s="1"/>
  <c r="I91" i="4"/>
  <c r="H87" i="4"/>
  <c r="J87" i="4" s="1"/>
  <c r="I87" i="4"/>
  <c r="H83" i="4"/>
  <c r="J83" i="4" s="1"/>
  <c r="I83" i="4"/>
  <c r="H80" i="4"/>
  <c r="J80" i="4" s="1"/>
  <c r="I80" i="4"/>
  <c r="H96" i="4"/>
  <c r="J96" i="4" s="1"/>
  <c r="I96" i="4"/>
  <c r="H93" i="4"/>
  <c r="J93" i="4" s="1"/>
  <c r="I93" i="4"/>
  <c r="H90" i="4"/>
  <c r="J90" i="4" s="1"/>
  <c r="I90" i="4"/>
  <c r="H86" i="4"/>
  <c r="J86" i="4" s="1"/>
  <c r="I86" i="4"/>
  <c r="H82" i="4"/>
  <c r="J82" i="4" s="1"/>
  <c r="I82" i="4"/>
  <c r="H98" i="4"/>
  <c r="J98" i="4" s="1"/>
  <c r="I98" i="4"/>
  <c r="H92" i="4"/>
  <c r="J92" i="4" s="1"/>
  <c r="I92" i="4"/>
  <c r="H84" i="4"/>
  <c r="J84" i="4" s="1"/>
  <c r="I84" i="4"/>
  <c r="H89" i="4"/>
  <c r="J89" i="4" s="1"/>
  <c r="I89" i="4"/>
  <c r="H85" i="4"/>
  <c r="J85" i="4" s="1"/>
  <c r="I85" i="4"/>
  <c r="H81" i="4"/>
  <c r="J81" i="4" s="1"/>
  <c r="I81" i="4"/>
  <c r="H79" i="4" l="1"/>
  <c r="J79" i="4" s="1"/>
  <c r="I79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15" i="4"/>
  <c r="H49" i="4" l="1"/>
  <c r="J49" i="4" s="1"/>
  <c r="H35" i="4"/>
  <c r="J35" i="4" s="1"/>
  <c r="H66" i="4" l="1"/>
  <c r="J66" i="4" s="1"/>
  <c r="H64" i="4"/>
  <c r="J64" i="4" s="1"/>
  <c r="H63" i="4"/>
  <c r="J63" i="4" s="1"/>
  <c r="H65" i="4"/>
  <c r="J65" i="4" s="1"/>
  <c r="H62" i="4"/>
  <c r="J62" i="4" s="1"/>
  <c r="H61" i="4"/>
  <c r="J61" i="4" s="1"/>
  <c r="H14" i="4"/>
  <c r="H69" i="4"/>
  <c r="J69" i="4" s="1"/>
  <c r="H68" i="4"/>
  <c r="J68" i="4" s="1"/>
  <c r="H28" i="4"/>
  <c r="J28" i="4" s="1"/>
  <c r="H15" i="4"/>
  <c r="J15" i="4" s="1"/>
  <c r="H75" i="4"/>
  <c r="J75" i="4" s="1"/>
  <c r="H19" i="4"/>
  <c r="J19" i="4" s="1"/>
  <c r="H77" i="4"/>
  <c r="J77" i="4" s="1"/>
  <c r="H74" i="4"/>
  <c r="H78" i="4"/>
  <c r="J78" i="4" s="1"/>
  <c r="H58" i="4"/>
  <c r="J58" i="4" s="1"/>
  <c r="H22" i="4"/>
  <c r="J22" i="4" s="1"/>
  <c r="H20" i="4"/>
  <c r="J20" i="4" s="1"/>
  <c r="H17" i="4"/>
  <c r="J17" i="4" s="1"/>
  <c r="H40" i="4"/>
  <c r="J40" i="4" s="1"/>
  <c r="H44" i="4"/>
  <c r="J44" i="4" s="1"/>
  <c r="H26" i="4"/>
  <c r="J26" i="4" s="1"/>
  <c r="H51" i="4"/>
  <c r="J51" i="4" s="1"/>
  <c r="H59" i="4"/>
  <c r="J59" i="4" s="1"/>
  <c r="H27" i="4"/>
  <c r="J27" i="4" s="1"/>
  <c r="H31" i="4"/>
  <c r="J31" i="4" s="1"/>
  <c r="H29" i="4"/>
  <c r="J29" i="4" s="1"/>
  <c r="H57" i="4"/>
  <c r="J57" i="4" s="1"/>
  <c r="H45" i="4"/>
  <c r="J45" i="4" s="1"/>
  <c r="H72" i="4"/>
  <c r="J72" i="4" s="1"/>
  <c r="H70" i="4"/>
  <c r="J70" i="4" s="1"/>
  <c r="H67" i="4"/>
  <c r="J67" i="4" s="1"/>
  <c r="H52" i="4"/>
  <c r="J52" i="4" s="1"/>
  <c r="H55" i="4"/>
  <c r="J55" i="4" s="1"/>
  <c r="H60" i="4"/>
  <c r="J60" i="4" s="1"/>
  <c r="H54" i="4"/>
  <c r="J54" i="4" s="1"/>
  <c r="H53" i="4"/>
  <c r="J53" i="4" s="1"/>
  <c r="H50" i="4"/>
  <c r="J50" i="4" s="1"/>
  <c r="H48" i="4"/>
  <c r="J48" i="4" s="1"/>
  <c r="H47" i="4"/>
  <c r="J47" i="4" s="1"/>
  <c r="H73" i="4"/>
  <c r="J73" i="4" s="1"/>
  <c r="H46" i="4"/>
  <c r="J46" i="4" s="1"/>
  <c r="H24" i="4"/>
  <c r="J24" i="4" s="1"/>
  <c r="H42" i="4"/>
  <c r="J42" i="4" s="1"/>
  <c r="H41" i="4"/>
  <c r="J41" i="4" s="1"/>
  <c r="H76" i="4"/>
  <c r="J76" i="4" s="1"/>
  <c r="H38" i="4"/>
  <c r="J38" i="4" s="1"/>
  <c r="H37" i="4"/>
  <c r="J37" i="4" s="1"/>
  <c r="H36" i="4"/>
  <c r="J36" i="4" s="1"/>
  <c r="H34" i="4"/>
  <c r="J34" i="4" s="1"/>
  <c r="H33" i="4"/>
  <c r="J33" i="4" s="1"/>
  <c r="H30" i="4"/>
  <c r="J30" i="4" s="1"/>
  <c r="H25" i="4"/>
  <c r="J25" i="4" s="1"/>
  <c r="H23" i="4"/>
  <c r="J23" i="4" s="1"/>
  <c r="H21" i="4"/>
  <c r="J21" i="4" s="1"/>
  <c r="H16" i="4"/>
  <c r="J16" i="4" s="1"/>
  <c r="H71" i="4"/>
  <c r="J71" i="4" s="1"/>
  <c r="H18" i="4"/>
  <c r="J18" i="4" s="1"/>
  <c r="H39" i="4"/>
  <c r="J39" i="4" s="1"/>
  <c r="H43" i="4"/>
  <c r="J43" i="4" s="1"/>
  <c r="H32" i="4"/>
  <c r="J32" i="4" s="1"/>
  <c r="H56" i="4"/>
  <c r="J56" i="4" s="1"/>
  <c r="H116" i="4" l="1"/>
  <c r="J74" i="4"/>
  <c r="J14" i="4"/>
  <c r="J116" i="4" s="1"/>
  <c r="J122" i="4" l="1"/>
</calcChain>
</file>

<file path=xl/sharedStrings.xml><?xml version="1.0" encoding="utf-8"?>
<sst xmlns="http://schemas.openxmlformats.org/spreadsheetml/2006/main" count="387" uniqueCount="283">
  <si>
    <t>PLANILHA DE ORÇAMENTOS - COMPRA DE MATERIAIS E/OU SERVIÇOS</t>
  </si>
  <si>
    <t xml:space="preserve"> CC (      )    TP (     )    CP(     )</t>
  </si>
  <si>
    <t>DESCRIÇÃO</t>
  </si>
  <si>
    <t>UNID.</t>
  </si>
  <si>
    <t>MENSAL</t>
  </si>
  <si>
    <t>ANUAL</t>
  </si>
  <si>
    <t>1.0</t>
  </si>
  <si>
    <t>A planilha de orçamentos - compra de serviços, deve ser preenchida na sua integralidade (custos unitários e totais) ;</t>
  </si>
  <si>
    <t>Cumprir os diplomas legais que estabelecem às disposições relativas a segurança do trabalho, principalmente o que estabelece a NR 18 - condições e meio ambiente de trabalho na indústria e construção - aprovada pela portaria nº 3.214/78 .</t>
  </si>
  <si>
    <t>A empresa deverá fornecer toda ferramenta necessaria para executar manutenção, inclusive aparelhos de soldas em gerais, lava jato, bomba de vacuo, estratores, ferramentas de precisão e eventuais que o mercado exigir com a modernização de novos equipamentos.</t>
  </si>
  <si>
    <t xml:space="preserve"> </t>
  </si>
  <si>
    <t>1.1</t>
  </si>
  <si>
    <t>TR</t>
  </si>
  <si>
    <t>1.2</t>
  </si>
  <si>
    <t>QUANTIDADE</t>
  </si>
  <si>
    <t xml:space="preserve">BDI 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</si>
  <si>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</si>
  <si>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</si>
  <si>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</si>
  <si>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</si>
  <si>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</si>
  <si>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</si>
  <si>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</si>
  <si>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</si>
  <si>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</si>
  <si>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</si>
  <si>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</si>
  <si>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</si>
  <si>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</si>
  <si>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</si>
  <si>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</si>
  <si>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</si>
  <si>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</si>
  <si>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</si>
  <si>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</si>
  <si>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</si>
  <si>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</si>
  <si>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</si>
  <si>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</si>
  <si>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</si>
  <si>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</si>
  <si>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</si>
  <si>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</si>
  <si>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</si>
  <si>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</si>
  <si>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</si>
  <si>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</si>
  <si>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</si>
  <si>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</si>
  <si>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</si>
  <si>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</si>
  <si>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</si>
  <si>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</si>
  <si>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</si>
  <si>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</si>
  <si>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</si>
  <si>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</si>
  <si>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</si>
  <si>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</si>
  <si>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</si>
  <si>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</si>
  <si>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</si>
  <si>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</si>
  <si>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</si>
  <si>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</si>
  <si>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</si>
  <si>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</si>
  <si>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</si>
  <si>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</si>
  <si>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</si>
  <si>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</si>
  <si>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</si>
  <si>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</si>
  <si>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</si>
  <si>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</si>
  <si>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</si>
  <si>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</si>
  <si>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</si>
  <si>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</si>
  <si>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</si>
  <si>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</si>
  <si>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</si>
  <si>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</si>
  <si>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</si>
  <si>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</si>
  <si>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</si>
  <si>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</si>
  <si>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</si>
  <si>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</si>
  <si>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</si>
  <si>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</si>
  <si>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</si>
  <si>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</si>
  <si>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</si>
  <si>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</si>
  <si>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</si>
  <si>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</si>
  <si>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</si>
  <si>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</si>
  <si>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</si>
  <si>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</si>
  <si>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</si>
  <si>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</si>
  <si>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1.1.90</t>
  </si>
  <si>
    <t>1.1.91</t>
  </si>
  <si>
    <t>1.1.93</t>
  </si>
  <si>
    <t>1.1.94</t>
  </si>
  <si>
    <t>1.1.95</t>
  </si>
  <si>
    <t>1.1.96</t>
  </si>
  <si>
    <t>1.1.98</t>
  </si>
  <si>
    <t>1.2.1</t>
  </si>
  <si>
    <t>Limpeza e Higienização da rede de dutos e difusores dos sistemas de condicionamento de ar e ventilação, de acordo com a NBR. 14.679 da ABNT, contemplando (cobertura dos mobiliários e equipamentos; limpeza interna da rede de dutos através de escovação mecânica com escovas de nylon e jato de ar comprimido, simultaneamente com aspiração através de equipamento "negative air machine"; limpeza/higienização de difusores de insuflação com desengraxante/desengordurante; relatório fotográfico do interior dos dutos e difusores de insuflação antes e após a limpeza/higienização). (Com emissão de ART em separado).</t>
  </si>
  <si>
    <t>M</t>
  </si>
  <si>
    <t>VALOR UNITÁRIO</t>
  </si>
  <si>
    <t>VALOR ANUAL</t>
  </si>
  <si>
    <t>VALOR UNITÁRIO C/ BDI</t>
  </si>
  <si>
    <t>VALOR ANUAL C/BDI</t>
  </si>
  <si>
    <t>TOTAL DO SUBITEM 1.1</t>
  </si>
  <si>
    <t xml:space="preserve">TOTAL GERAL </t>
  </si>
  <si>
    <t>PROPONENTE</t>
  </si>
  <si>
    <t>NOME:</t>
  </si>
  <si>
    <t>NO CREA / CAU:</t>
  </si>
  <si>
    <t>TELEFONE:</t>
  </si>
  <si>
    <t>CPF/CNPJ:</t>
  </si>
  <si>
    <t>7. OBSERVAÇÕES:</t>
  </si>
  <si>
    <t>8. DADOS DO PROPONENTE</t>
  </si>
  <si>
    <t>RAZÃO SOCIAL:</t>
  </si>
  <si>
    <t>CNPJ:</t>
  </si>
  <si>
    <t>ENDEREÇO COMPLETO:</t>
  </si>
  <si>
    <t>E-MAIL:</t>
  </si>
  <si>
    <t>DADOS BANCÁRIOS:</t>
  </si>
  <si>
    <t>Manter as características similares ou superiores dos equipamentos já instalados no local.</t>
  </si>
  <si>
    <t>Contato: engenharia_mecanica_agencias@banrisul.com.br</t>
  </si>
  <si>
    <t>LOTE</t>
  </si>
  <si>
    <t>PRESTAÇÃO DE SERVIÇOS DE MANUTENÇÃO PREVENTIVA E CORRETIVA EM CONDICIONADORES DE AR E EQUIPAMENTOS MECÂNICOS, COM FORNECIMENTO DE MATERIAIS .</t>
  </si>
  <si>
    <t>2. ENDEREÇO DE EXECUÇÃO/ENTREGA: REDE DE AGENCIAS, PAs, PAEs e SAAs  NO RS.</t>
  </si>
  <si>
    <t>PREÇO</t>
  </si>
  <si>
    <t>PREÇO C/BDI</t>
  </si>
  <si>
    <t>1.1.88</t>
  </si>
  <si>
    <t>1.1.89</t>
  </si>
  <si>
    <t>1.1.92</t>
  </si>
  <si>
    <t>1.1.97</t>
  </si>
  <si>
    <t>1.1.99</t>
  </si>
  <si>
    <t>5. ANEXOS: Anexo - Escopo dos Serviços</t>
  </si>
  <si>
    <t xml:space="preserve">ENCARGOS SOCIAIS - SINAPI-RS JAN/2020 </t>
  </si>
  <si>
    <t>Conforme o texto do artigo 56, incisos III e V da Lei Federal N.º 13.303/2016, serão desclassificados.                                                                                                                                                                 Art. 56. Efetuado o julgamento dos lances ou propostas, será promovida a verificação de sua efetividade, promovendo-se a desclassificação daqueles que: 
III – apresentarem preços manifestamente inexequíveis;
V – não tenham sua exequibilidade demonstrada, quando exigido pela empresa pública ou pela sociedade de economia mista;</t>
  </si>
  <si>
    <t>COMPOSIÇÃO DE CUSTOS UNITÁRIOS DE SERVIÇOS ESPECIALIZADOS</t>
  </si>
  <si>
    <t>1.OBJETO:PRESTAÇÃO DE SERVIÇOS DE MANUTENÇÃO PREVENTIVA E CORRETIVA EM CONDICIONADORES DE AR E EQUIPAMENTOS MECÂNICOS NA REDE DE AGÊNCIAS, COM FORNECIMENTO DE MATERIAIS - REGIÃO 05.</t>
  </si>
  <si>
    <t>PLANILHA DETALHAMENTO CÁLCULO BDI</t>
  </si>
  <si>
    <t>DESPESAS INDIRETAS</t>
  </si>
  <si>
    <t>Valores limites conforme Acórdão 2622/2013 TCU</t>
  </si>
  <si>
    <t>AC - Administração central</t>
  </si>
  <si>
    <t>Administração Central: de 3% à 5,5%</t>
  </si>
  <si>
    <t>SG - Seguro e Garantias</t>
  </si>
  <si>
    <t>Seguros + Garantia: de 0,8% à 1%</t>
  </si>
  <si>
    <t>R - Riscos</t>
  </si>
  <si>
    <t>Riscos: de 0,97% a 1,27%</t>
  </si>
  <si>
    <t>Despesas Financeiras: de 0,59% a 1,39%</t>
  </si>
  <si>
    <t>L - Lucro</t>
  </si>
  <si>
    <t>Lucros: de 6,16% à 8,96%</t>
  </si>
  <si>
    <t>BDI CALCULADO:  de 20,34% à 25,00%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</si>
  <si>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</si>
  <si>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</si>
  <si>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</si>
  <si>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</si>
  <si>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</si>
  <si>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</si>
  <si>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</si>
  <si>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</si>
  <si>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</si>
  <si>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Itens em que podem ocorrer variações:</t>
  </si>
  <si>
    <t>DF - Despesas Financeiras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</si>
  <si>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</si>
  <si>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BDI Calculado</t>
  </si>
  <si>
    <t>FÓRMULA ADOTADA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</si>
  <si>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</si>
  <si>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(1- I)</t>
  </si>
  <si>
    <t>1.1.100</t>
  </si>
  <si>
    <t>AGUDO - Av. Concórdia, 735 - Agudo/RS - (55) 3265 1211</t>
  </si>
  <si>
    <t>ALEGRETE - Rua Gaspar Martins, 18 - Alegrete/RS - (55) 3241 9400</t>
  </si>
  <si>
    <t>ARROIO DO TIGRE - Rua Marechal Castelo Branco, 438 - Arroio do Tigre/RS - (51) 3747  1155</t>
  </si>
  <si>
    <t>BAIRRO CIDADE - Rua General Andrea, 26 - Santa Cruz do Sul/RS - (51) 3711 7124</t>
  </si>
  <si>
    <t>CACEQUI - Rua Bento Gonçalves, 133 - Cacequi/RS - (55) 3254 1141</t>
  </si>
  <si>
    <t>CAMOBI - Rua João Atílio Zampiere, 1225 - Santa Maria/RS - (55) 3226 2010</t>
  </si>
  <si>
    <t>CERRO BRANCO - Rua Oscar Lamb, 365 - Cerro Branco/RS - (51) 3725 1001</t>
  </si>
  <si>
    <t xml:space="preserve">DILERMANDO DE AGUIAR - Av. Rocha Vieira, 620 - Dilermando de Aguiar/RS - (55) 3612 4261 </t>
  </si>
  <si>
    <t>FAXINAL DO SOTURNO - Av. Vicente Pigatto, 389 - Faxinal do Soturno/RS - (55) 3263 1141</t>
  </si>
  <si>
    <t>FORMIGUEIRO - Av. João Isidoro Lorentz, 410 - Formigueiro/RS - (55) 3236 1233</t>
  </si>
  <si>
    <t>FRONTEIRA DA PAZ - Rua dos Andradas, 21- Santana do Livramento/RS - (55) 3242 5222</t>
  </si>
  <si>
    <t xml:space="preserve">GRAMADO XAVIER - Av. Santa Cruz, 1399 - Gramado Xavier/RS - (51) 3616 3147 </t>
  </si>
  <si>
    <t>ITAQUI - Rua Bento Gonçalves, 566 - Itaqui/RS - (55) 3433 1138</t>
  </si>
  <si>
    <t>JARI - Rua Silveira Martins, 77 - Jari/RS - (55) 3272 9128</t>
  </si>
  <si>
    <t>LAGOÃO - Av. Thomas Costa, 432 Sala 02 - Lagoão/RS - (51) 3765 1299</t>
  </si>
  <si>
    <t>LAVRAS DO SUL - Rua Dr. Pires Porto, 280 - Lavras do Sul/RS  - (55) 3282 1144</t>
  </si>
  <si>
    <t>MATA - Rua do Sertão, 98 - Mata/RS - (55) 3259 1007</t>
  </si>
  <si>
    <t>MEDIANEIRA - Av. Nossa Senhora Medianeira, 1045 - Santa Maria/RS - (55) 3222 5414</t>
  </si>
  <si>
    <t>NOSSA SENHORA DAS DORES - Av. Nossa Senhora das Dores, 125 - Santa Maria/RS - (55) 3302 6700</t>
  </si>
  <si>
    <t xml:space="preserve">NOVA ESPERANÇA DO SUL - Rua Garibaldi, 1459 - Nova Esperança do Sul/RS - (55) 3258 1939 </t>
  </si>
  <si>
    <t>PANTANO GRANDE - Rua Alberto Germano Raabe, 180 - Pantano Grande/RS - (51) 3734 1155</t>
  </si>
  <si>
    <t>PARAÍSO DO SUL - Rua Augusto Rohde, 55 - Paraíso do Sul/RS - (55) 3262 1622</t>
  </si>
  <si>
    <t>PASSA SETE - Av. Adolpho Emilio Karnopp, 1422 - Passa Sete/RS - (55) 3616 6123</t>
  </si>
  <si>
    <t>PASSO DO SOBRADO - Rua São José, 51 - Passo do Sobrado/RS - (51) 3730 1200</t>
  </si>
  <si>
    <t>PINHAL GRANDE - Rua Barão do Rio Branco, 646 - Pinhal Grande/RS - (55) 3278 1426</t>
  </si>
  <si>
    <t>RIO PARDO - Rua Andrade Neves, 453 - Rio Pardo/RS - (51) 3731 8100</t>
  </si>
  <si>
    <t>RUA DR. BOZANO - Rua Dr. Bozano, 947 - Santa Maria/RS - (55) 3220 6800</t>
  </si>
  <si>
    <t>SANTA CRUZ DO SUL - Rua Marechal Deodoro, 391 - Santa Cruz do Sul/RS - (51) 2106 6015</t>
  </si>
  <si>
    <t>SÃO FRANCISCO DE ASSIS - Av. Farroupilha, 1627 - São Francisco de Assis/RS - (55) 3252 1100</t>
  </si>
  <si>
    <t>SÃO GABRIEL - Praça Dr. Fernando Abott, 14 - São Gabriel/RS - (55) 3232 5000</t>
  </si>
  <si>
    <t>SÃO JERÔNIMO - Rua Ramiro Barcelos , 663 - São Jerônimo/RS - (51) 3651 1544</t>
  </si>
  <si>
    <t>SÃO MARTINHO DA SERRA - Av. 24 de Janeiro, 611 - São Martinho da Serra/RS - (55) 3277 1237</t>
  </si>
  <si>
    <t>SÃO PEDRO DO SUL - Rua Expedicionário Almeida, 425 - São Pedro do Sul/RS - (55) 3276 1133</t>
  </si>
  <si>
    <t>SEGREDO - Rua Imigrantes, 878 - Segredo/RS - (51) 3745 1082</t>
  </si>
  <si>
    <t>SILVEIRA MARTINS - Rua Antônio Américo Vedoin, 436 - Silveira Martins/RS - (55) 3224 1100</t>
  </si>
  <si>
    <t>SOBRADINHO - Av. João Antônio, 415 - Sobradinho/RS - (51) 3742 1466</t>
  </si>
  <si>
    <t>TANCREDO NEVES - Rua Armim Schwarcz, 341 - Santa Maria/RS - (55) 3212 9594</t>
  </si>
  <si>
    <t>URUGUAIANA - Av. Duque de Caxias, 1759 - Uruguaiana/RS  - (55) 2102 1015</t>
  </si>
  <si>
    <t>VALE VERDE - Rua Assis Brasil, 957 - Vale Verde/RS - (51) 3655 9160</t>
  </si>
  <si>
    <t>VERA CRUZ - Av. Nestor Fred Henn, 1512 - Vera Cruz/Rs - (51) 3718 1209</t>
  </si>
  <si>
    <t>VILA NOVA DO SUL - Av. Dario Antunes da Rosa, 202 - Vila Nova do Sul/RS - (55) 3234 1330</t>
  </si>
  <si>
    <t>ZONA NORTE CACHOEIRA - Av. Brasil, 1514 - Cachoeira do Sul/RS - (51) 3722 5560</t>
  </si>
  <si>
    <t>PA PM BARRA QUARAÍ - Rua Salustiano Marty, 750 - Barra do Quaraí/RS - (55) 2102 1043</t>
  </si>
  <si>
    <t>PA CAPÃO DO CIPÓ - Av. Tancredo Neves, 1047 - Capão do Cipó/RS - (55) 3611 1066</t>
  </si>
  <si>
    <t>PA PM ITAARA - Av. Itaara, 68 - Itaara/RS - (55) 3220 2399</t>
  </si>
  <si>
    <t>PA PM IVORÁ - Av. General Osório, 287 - Ivorá/RS - (55) 3267 1020</t>
  </si>
  <si>
    <t>PA MONTE ALVERNE - Rua Pedro Eggler, S/N - Santa Cruz do Sul/RS - (51) 3704 1103</t>
  </si>
  <si>
    <t>PA FORO S. CRUZ - Rua Ernesto Alves, 945 - Santa Cruz do Sul/RS - (51) 3713 2644</t>
  </si>
  <si>
    <t>PA PM SANTA CRUZ - Av. Borges de Medeiros, 650 - Santa Cruz do Sul/RS - (51) 3713 2079</t>
  </si>
  <si>
    <t>PA FORO SANTA MARIA - Alameda Buenos Aires, 201 - Santa Maria/RS - (55) 3220 2396</t>
  </si>
  <si>
    <t>PA FORO S.LIVRAMENTO - Rua Barão do Triunfo, 450 - Santana do Livramento/RS - (55) 3242 2063</t>
  </si>
  <si>
    <t>PA PM S.J.POLESINE - Av. São João, 1223 - São João do Polesine/RS - (55) 9 9959 8860</t>
  </si>
  <si>
    <t xml:space="preserve">PA TUNAS - Rua das Matrizes, 192 - Tunas/RS - (51) 3767 1185 </t>
  </si>
  <si>
    <t>PA PM UNISTALDA - Largo Inácio Lopes Filho, S/N - Unistalda/RS - (55) 3611 5179</t>
  </si>
  <si>
    <t>QUIOSQUE SHOP MARCO DO IMIGRANTE - Rua Senador Alberto Pasqualini, 18 - Santa Cruz do Sul/RS - (51) xxxx xxxx</t>
  </si>
  <si>
    <t>QUIOSQUE OKTOBERFEST - Rua Galvão Costa, 755 - Santa Cruz do Sul/RS - (51) xxxx xxxx</t>
  </si>
  <si>
    <t>SAA RODOVIÁRIA SANTA MARIA - Rua Pedro Pereira, 1450 - Santa Maria/RS - (55) xxxx xxxx</t>
  </si>
  <si>
    <t>SAA CENTRO COM TANCREDO NEVES - Rua Armin Schvarcz, 341 lj. 25 - Santa Maria/RS - (55) xxxx xxxx</t>
  </si>
  <si>
    <t>DROGARIA CIDADE - Av. Barão do Cambay, 1026 - São Gabriel/RS - (55) xxxx xxxx</t>
  </si>
  <si>
    <t>REGIÃO R05 - CENTRO-OESTE</t>
  </si>
  <si>
    <t>BOQUEIRÃO DO LEÃO - Rua Maurício Cardoso, 1552 - Boqueirão do Leão/RS -  (51) 3789-1022</t>
  </si>
  <si>
    <t>CANDELÁRIA - Av. Pereira Rego, 1367 - Candelária/RS - (51) 3743 1770</t>
  </si>
  <si>
    <t>SUPERINTENDÊNCIA REGIONAL CENTRO - Rua Marechal Deodoro, 391 - Santa Cruz do Sul/RS</t>
  </si>
  <si>
    <t>TÚNEL VERDE - Rua Marechal Floriano, 1056 - Santa Cruz do Sul/RS - (51) 3711 9372</t>
  </si>
  <si>
    <t>UNISC - Av. Independência, 2293 - Santa Cruz do Sul/RS - (51) 3717-4078</t>
  </si>
  <si>
    <t>PA PM MATO LEITÃO - Rua Henrique Vier, S/N - Mato Leitão/RS - (51) 3738 2549</t>
  </si>
  <si>
    <t>BARROS CASSAL - Av. Maurício Cardoso, 1227 - Barros Cassal/RS - (54) 3384 1222</t>
  </si>
  <si>
    <t>BOA VISTA DO INCRA - Rua Heráclides de Lima Gomes, s/n - Boa Vista do Incra/RS - (55) 3613 1008</t>
  </si>
  <si>
    <t>CAÇAPAVA DO SUL - Rua 07 de Setembro, 796 - Caçapava do Sul/RS - (55) 3281 2222</t>
  </si>
  <si>
    <t>CACHOEIRA DO SUL - Rua 7 de Setembro, 1560 - Cachoeira do Sul/RS - (51)  3722 9400</t>
  </si>
  <si>
    <t xml:space="preserve">CHARRUAS ALEGRETE - Av. Assis Brasil, 684 - Alegrete/RS - (55) 3426-1005 </t>
  </si>
  <si>
    <t>DONA FRANCISCA - Av. Dezessete de Julho, 1289 - Dona Francisca/RS - (55)  3268 1222</t>
  </si>
  <si>
    <t>ENCRUZILHADA DO SUL - Rua 15 de Novembro, 141 - Encruzilhada do Sul/RS - (51)  3733 4700</t>
  </si>
  <si>
    <t>GENERAL CÂMARA - Av. 15 de Novembro, 390 - General Câmara/RS - (51) 3655 1244</t>
  </si>
  <si>
    <t>IBARAMA - Rua Júlio Bridi, 66 - Ibarama/RS - (51) 3744 1066</t>
  </si>
  <si>
    <t>JAGUARI - Av. 7 de Setembro, 340 - Jaguari/RS - (55) 3255 1257</t>
  </si>
  <si>
    <t>MANOEL VIANA - Av Ibicuí, 949 - Manoel Viana/RS - (55) 3256 1266</t>
  </si>
  <si>
    <t>MINAS DO LEÃO - Av. Getúlio Vargas, 1959 - Minas do Leão/RS - (51) 3694 1411</t>
  </si>
  <si>
    <t>NOVA PALMA - Rua Raimundo Aléssio, 642 - Nova Palma/RS - (55) 3266 1156</t>
  </si>
  <si>
    <t>NOVO CABRAIS - Rua 28 de Dezembro, 890 - Novo Cabrais/RS - (51) 3616 5003</t>
  </si>
  <si>
    <t>QUARAÍ - Av. 7 de Setembro, 947 - Quaraí/RS - (55) 3243 1025</t>
  </si>
  <si>
    <t>QUEVEDOS - Rua Humaitá, 49 - Quevedos/RS - (55) 3279 1142</t>
  </si>
  <si>
    <t>RESTINGA SECA - Av. Júlio de Castilhos, 296 - Restinga Seca/RS - (55) 3261 1101</t>
  </si>
  <si>
    <t>SANTA MARIA - Rua do Acampamento, 2 - Santa Maria/RS - (55) 3220 2300</t>
  </si>
  <si>
    <t>SANTANA DO LIVRAMENTO - Rua 7 de Setembro, 884 - Santana do Livramento/RS - (55) 3241 8300</t>
  </si>
  <si>
    <t>SANTIAGO - Rua Venâncio Aires, 959 - Santiago/RS - (55) 3249 7700</t>
  </si>
  <si>
    <t>SÃO SEPÉ - Rua 7 de Setembro, 1054 - São Sepé/RS - (55) 3233 1680</t>
  </si>
  <si>
    <t>SUPERINTENDÊNCIA REGIONAL ALTO URUGUAI - Rua do Acampamento, 2 - Santa Maria/RS</t>
  </si>
  <si>
    <t>TAQUARI - Rua 7 de Setembro, 2035 - Taquari/RS - (51) 3653 1077</t>
  </si>
  <si>
    <t>SEPÉ TIARAJÚ - Av. Júlio de Castilhos, 303 - São Gabriel/RS - (55) 3237 0800</t>
  </si>
  <si>
    <t>PA FORO SÃO GABRIEL - Rua Onésimo Laureano, 75 - São Gabriel/RS - (55) 3237 1924</t>
  </si>
  <si>
    <t>VENÂNCIO AIRES - Rua Osvaldo Aranha, 1531 - Venâncio Aires/RS - (51) 3738 2500</t>
  </si>
  <si>
    <t>TUPANCIRETÃ - Av. Vaz Ferreira, 1272 - Tupanciretã/RS - (55) 3272 1833</t>
  </si>
  <si>
    <t>SINIMBÚ - Av. Flores da Cunha, 1079 - Sinimbú/RS - (51) 3708 1128</t>
  </si>
  <si>
    <t>SÃO VICENTE DO SUL - Av. Manoel Cipriano Davila, 978 - São Vicente do Sul/RS - (55) 3257 1252</t>
  </si>
  <si>
    <t>SALTO DO JACUÍ - Rua Alberto Pasqualini, 44 - Salto do Jacuí/RS - (55) 3327 1188</t>
  </si>
  <si>
    <t>ROSÁRIO DO SUL - Rua General Osório, 1246 - Rosário do Sul/RS - (55) 3231 2626</t>
  </si>
  <si>
    <t>VALE DO SOL - Rua Augusto Emmel, 041 - Vale do Sol/RS - (51) 3750 1282</t>
  </si>
  <si>
    <t>MAÇAMBARÁ - Rua Otacílio Medeiros de Almeida, 850 - Maçambará/RS - (55) 3435 1043</t>
  </si>
  <si>
    <t>JÚLIO DE CASTILHOS - Av. Senador Pinheiro Machado, 563 - Júlio de Castilhos/RS - (55) 3271 2121</t>
  </si>
  <si>
    <t>BUTIÁ - Travessa Armando Fajardo, 25 - Butiá/RS - (51) 3652 1177</t>
  </si>
  <si>
    <t>A empresa deverá fornecer a ART  de execução antes de iniciar o serviço.</t>
  </si>
  <si>
    <t>TOTAL DO ITEM 1.2</t>
  </si>
  <si>
    <t>3. PRAZO DE EXECUÇÃO/ENTREGA: conforme termo de referência.</t>
  </si>
  <si>
    <t>4. CONDIÇÕES DE PAGAMENTO: mensal conforme termo de referência.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</si>
</sst>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$ &quot;* #,##0.00_);_(&quot;R$ &quot;* \(#,##0.00\);_(&quot;R$ &quot;* &quot;-&quot;??_);_(@_)"/>
    <numFmt numFmtId="165" formatCode="&quot;R$ &quot;#,##0.00"/>
    <numFmt numFmtId="166" formatCode="00"/>
    <numFmt numFmtId="167" formatCode="0.00_);[Red]\(0.00\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indexed="5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.5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0" fontId="4" fillId="0" borderId="0" applyFill="0" applyBorder="0" applyAlignment="0" applyProtection="0"/>
    <xf numFmtId="0" fontId="2" fillId="0" borderId="1" applyNumberFormat="0" applyFill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8" fillId="0" borderId="0"/>
  </cellStyleXfs>
  <cellXfs count="242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166" fontId="3" fillId="0" borderId="0" xfId="0" applyNumberFormat="1" applyFont="1" applyBorder="1" applyAlignment="1" applyProtection="1">
      <alignment horizontal="center"/>
    </xf>
    <xf numFmtId="1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vertical="center"/>
    </xf>
    <xf numFmtId="164" fontId="6" fillId="0" borderId="0" xfId="3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 wrapText="1"/>
    </xf>
    <xf numFmtId="167" fontId="3" fillId="0" borderId="3" xfId="3" applyNumberFormat="1" applyFont="1" applyBorder="1" applyAlignment="1" applyProtection="1">
      <alignment horizontal="center" vertical="center"/>
      <protection locked="0"/>
    </xf>
    <xf numFmtId="2" fontId="6" fillId="2" borderId="3" xfId="0" applyNumberFormat="1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6" fillId="0" borderId="0" xfId="3" applyFont="1" applyBorder="1" applyAlignment="1" applyProtection="1">
      <alignment horizontal="center" vertical="center"/>
    </xf>
    <xf numFmtId="164" fontId="3" fillId="0" borderId="0" xfId="3" applyFont="1" applyBorder="1" applyProtection="1"/>
    <xf numFmtId="164" fontId="3" fillId="0" borderId="0" xfId="3" applyFont="1" applyBorder="1" applyAlignment="1" applyProtection="1">
      <alignment horizontal="left"/>
    </xf>
    <xf numFmtId="164" fontId="6" fillId="0" borderId="0" xfId="3" applyFont="1" applyBorder="1" applyAlignment="1" applyProtection="1">
      <alignment vertical="center"/>
      <protection locked="0"/>
    </xf>
    <xf numFmtId="164" fontId="3" fillId="0" borderId="0" xfId="3" applyFont="1" applyBorder="1" applyAlignment="1" applyProtection="1">
      <alignment horizontal="center"/>
    </xf>
    <xf numFmtId="164" fontId="3" fillId="0" borderId="0" xfId="3" applyFont="1" applyBorder="1" applyAlignment="1" applyProtection="1">
      <alignment horizontal="right" vertical="center"/>
    </xf>
    <xf numFmtId="164" fontId="3" fillId="0" borderId="0" xfId="3" applyFont="1" applyBorder="1" applyAlignment="1" applyProtection="1">
      <alignment horizontal="right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4" fontId="8" fillId="0" borderId="0" xfId="0" applyNumberFormat="1" applyFont="1" applyFill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64" fontId="6" fillId="3" borderId="22" xfId="3" applyFont="1" applyFill="1" applyBorder="1" applyAlignment="1" applyProtection="1">
      <alignment horizontal="center"/>
    </xf>
    <xf numFmtId="164" fontId="6" fillId="3" borderId="23" xfId="3" applyFont="1" applyFill="1" applyBorder="1" applyAlignment="1" applyProtection="1">
      <alignment horizontal="center"/>
    </xf>
    <xf numFmtId="164" fontId="3" fillId="0" borderId="7" xfId="3" applyFont="1" applyFill="1" applyBorder="1" applyAlignment="1" applyProtection="1">
      <alignment vertical="center"/>
      <protection locked="0"/>
    </xf>
    <xf numFmtId="164" fontId="6" fillId="0" borderId="8" xfId="3" applyFont="1" applyFill="1" applyBorder="1" applyAlignment="1" applyProtection="1">
      <alignment vertical="center"/>
    </xf>
    <xf numFmtId="164" fontId="6" fillId="0" borderId="8" xfId="3" applyFont="1" applyBorder="1" applyAlignment="1" applyProtection="1">
      <alignment vertical="center"/>
    </xf>
    <xf numFmtId="164" fontId="6" fillId="2" borderId="8" xfId="3" applyFont="1" applyFill="1" applyBorder="1" applyAlignment="1" applyProtection="1">
      <alignment vertical="center"/>
    </xf>
    <xf numFmtId="164" fontId="6" fillId="0" borderId="7" xfId="3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horizontal="center"/>
    </xf>
    <xf numFmtId="2" fontId="6" fillId="2" borderId="13" xfId="0" applyNumberFormat="1" applyFont="1" applyFill="1" applyBorder="1" applyAlignment="1" applyProtection="1">
      <alignment horizontal="center"/>
    </xf>
    <xf numFmtId="164" fontId="6" fillId="2" borderId="7" xfId="3" applyFont="1" applyFill="1" applyBorder="1" applyAlignment="1" applyProtection="1">
      <alignment horizontal="center"/>
    </xf>
    <xf numFmtId="164" fontId="6" fillId="2" borderId="8" xfId="3" applyFont="1" applyFill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justify" vertical="center"/>
    </xf>
    <xf numFmtId="4" fontId="10" fillId="3" borderId="3" xfId="1" applyNumberFormat="1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164" fontId="6" fillId="3" borderId="26" xfId="3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vertical="top" wrapText="1"/>
    </xf>
    <xf numFmtId="0" fontId="6" fillId="3" borderId="19" xfId="0" applyFont="1" applyFill="1" applyBorder="1" applyAlignment="1" applyProtection="1">
      <alignment vertical="center"/>
    </xf>
    <xf numFmtId="1" fontId="6" fillId="3" borderId="16" xfId="0" applyNumberFormat="1" applyFont="1" applyFill="1" applyBorder="1" applyAlignment="1" applyProtection="1">
      <alignment horizontal="center"/>
    </xf>
    <xf numFmtId="1" fontId="3" fillId="3" borderId="29" xfId="0" applyNumberFormat="1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164" fontId="6" fillId="3" borderId="0" xfId="3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</xf>
    <xf numFmtId="1" fontId="3" fillId="3" borderId="19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/>
    </xf>
    <xf numFmtId="164" fontId="6" fillId="2" borderId="13" xfId="3" applyFont="1" applyFill="1" applyBorder="1" applyAlignment="1" applyProtection="1">
      <alignment horizontal="center"/>
    </xf>
    <xf numFmtId="164" fontId="3" fillId="0" borderId="7" xfId="3" applyFont="1" applyFill="1" applyBorder="1" applyAlignment="1" applyProtection="1">
      <protection locked="0"/>
    </xf>
    <xf numFmtId="164" fontId="6" fillId="0" borderId="8" xfId="3" applyFont="1" applyFill="1" applyBorder="1" applyAlignment="1" applyProtection="1"/>
    <xf numFmtId="164" fontId="3" fillId="2" borderId="7" xfId="3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left"/>
    </xf>
    <xf numFmtId="164" fontId="0" fillId="3" borderId="12" xfId="3" applyFont="1" applyFill="1" applyBorder="1" applyAlignment="1" applyProtection="1"/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 vertical="center" wrapText="1"/>
    </xf>
    <xf numFmtId="2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64" fontId="10" fillId="0" borderId="0" xfId="3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</xf>
    <xf numFmtId="164" fontId="0" fillId="0" borderId="0" xfId="3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64" fontId="0" fillId="0" borderId="0" xfId="3" applyFont="1" applyBorder="1" applyProtection="1"/>
    <xf numFmtId="0" fontId="3" fillId="0" borderId="3" xfId="0" applyFont="1" applyBorder="1" applyAlignment="1" applyProtection="1">
      <alignment horizontal="center"/>
    </xf>
    <xf numFmtId="10" fontId="7" fillId="0" borderId="12" xfId="0" applyNumberFormat="1" applyFont="1" applyBorder="1" applyAlignment="1" applyProtection="1">
      <alignment horizontal="center" vertical="center" wrapText="1"/>
    </xf>
    <xf numFmtId="164" fontId="10" fillId="4" borderId="37" xfId="3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1" fontId="6" fillId="3" borderId="27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167" fontId="3" fillId="5" borderId="11" xfId="3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>
      <alignment horizontal="center" vertical="top" wrapText="1"/>
    </xf>
    <xf numFmtId="2" fontId="10" fillId="5" borderId="11" xfId="0" applyNumberFormat="1" applyFont="1" applyFill="1" applyBorder="1" applyAlignment="1" applyProtection="1">
      <alignment horizontal="center"/>
    </xf>
    <xf numFmtId="2" fontId="6" fillId="5" borderId="15" xfId="0" applyNumberFormat="1" applyFont="1" applyFill="1" applyBorder="1" applyAlignment="1" applyProtection="1">
      <alignment horizontal="center"/>
    </xf>
    <xf numFmtId="164" fontId="3" fillId="5" borderId="9" xfId="3" applyFont="1" applyFill="1" applyBorder="1" applyAlignment="1" applyProtection="1">
      <alignment horizontal="center"/>
    </xf>
    <xf numFmtId="164" fontId="3" fillId="5" borderId="10" xfId="3" applyFont="1" applyFill="1" applyBorder="1" applyAlignment="1" applyProtection="1">
      <alignment horizontal="center"/>
    </xf>
    <xf numFmtId="164" fontId="10" fillId="5" borderId="10" xfId="3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 applyProtection="1">
      <alignment horizontal="center"/>
    </xf>
    <xf numFmtId="2" fontId="6" fillId="5" borderId="13" xfId="0" applyNumberFormat="1" applyFont="1" applyFill="1" applyBorder="1" applyAlignment="1" applyProtection="1">
      <alignment horizontal="center"/>
    </xf>
    <xf numFmtId="164" fontId="6" fillId="5" borderId="9" xfId="3" applyFont="1" applyFill="1" applyBorder="1" applyAlignment="1" applyProtection="1">
      <alignment horizontal="center"/>
    </xf>
    <xf numFmtId="164" fontId="3" fillId="5" borderId="10" xfId="3" quotePrefix="1" applyFont="1" applyFill="1" applyBorder="1" applyAlignment="1" applyProtection="1">
      <alignment horizontal="center"/>
    </xf>
    <xf numFmtId="164" fontId="3" fillId="5" borderId="32" xfId="3" applyFont="1" applyFill="1" applyBorder="1" applyAlignment="1" applyProtection="1">
      <alignment vertical="center"/>
      <protection locked="0"/>
    </xf>
    <xf numFmtId="164" fontId="3" fillId="5" borderId="33" xfId="3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2" borderId="44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8" fillId="0" borderId="46" xfId="6" applyFont="1" applyBorder="1" applyAlignment="1">
      <alignment vertical="center"/>
    </xf>
    <xf numFmtId="0" fontId="13" fillId="0" borderId="47" xfId="0" applyFont="1" applyBorder="1" applyAlignment="1" applyProtection="1">
      <alignment horizontal="center" vertical="center"/>
      <protection hidden="1"/>
    </xf>
    <xf numFmtId="0" fontId="13" fillId="2" borderId="47" xfId="0" applyFont="1" applyFill="1" applyBorder="1" applyAlignment="1" applyProtection="1">
      <alignment vertical="center"/>
      <protection hidden="1"/>
    </xf>
    <xf numFmtId="10" fontId="13" fillId="2" borderId="0" xfId="5" applyNumberFormat="1" applyFont="1" applyFill="1" applyBorder="1" applyAlignment="1" applyProtection="1">
      <alignment vertical="center"/>
      <protection hidden="1"/>
    </xf>
    <xf numFmtId="0" fontId="13" fillId="2" borderId="48" xfId="0" applyFont="1" applyFill="1" applyBorder="1" applyAlignment="1" applyProtection="1">
      <alignment horizontal="center" vertical="center"/>
      <protection hidden="1"/>
    </xf>
    <xf numFmtId="0" fontId="13" fillId="2" borderId="48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0" fillId="0" borderId="46" xfId="6" applyFont="1" applyBorder="1" applyAlignment="1">
      <alignment vertical="center"/>
    </xf>
    <xf numFmtId="0" fontId="13" fillId="0" borderId="48" xfId="0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 vertical="center"/>
      <protection hidden="1"/>
    </xf>
    <xf numFmtId="10" fontId="13" fillId="0" borderId="48" xfId="0" applyNumberFormat="1" applyFont="1" applyBorder="1" applyAlignment="1" applyProtection="1">
      <alignment vertical="center"/>
      <protection hidden="1"/>
    </xf>
    <xf numFmtId="0" fontId="13" fillId="0" borderId="49" xfId="0" applyFont="1" applyBorder="1" applyProtection="1">
      <protection hidden="1"/>
    </xf>
    <xf numFmtId="0" fontId="13" fillId="0" borderId="50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21" fillId="0" borderId="0" xfId="6" applyFont="1" applyBorder="1" applyAlignment="1">
      <alignment horizontal="justify" vertical="center" wrapText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47" xfId="0" applyFont="1" applyBorder="1" applyAlignment="1" applyProtection="1">
      <alignment vertical="center"/>
      <protection hidden="1"/>
    </xf>
    <xf numFmtId="10" fontId="13" fillId="0" borderId="0" xfId="5" applyNumberFormat="1" applyFont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9" fillId="0" borderId="51" xfId="0" applyFont="1" applyBorder="1" applyProtection="1">
      <protection hidden="1"/>
    </xf>
    <xf numFmtId="0" fontId="9" fillId="0" borderId="51" xfId="0" applyFont="1" applyFill="1" applyBorder="1" applyAlignment="1" applyProtection="1">
      <alignment vertical="center"/>
      <protection hidden="1"/>
    </xf>
    <xf numFmtId="10" fontId="9" fillId="2" borderId="51" xfId="5" applyNumberFormat="1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10" fontId="13" fillId="0" borderId="0" xfId="0" applyNumberFormat="1" applyFont="1" applyBorder="1" applyProtection="1">
      <protection hidden="1"/>
    </xf>
    <xf numFmtId="0" fontId="19" fillId="0" borderId="0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vertical="center"/>
    </xf>
    <xf numFmtId="0" fontId="13" fillId="0" borderId="29" xfId="0" applyFont="1" applyBorder="1" applyProtection="1">
      <protection hidden="1"/>
    </xf>
    <xf numFmtId="0" fontId="18" fillId="0" borderId="29" xfId="6" applyFont="1" applyFill="1" applyBorder="1" applyAlignment="1">
      <alignment vertical="center"/>
    </xf>
    <xf numFmtId="0" fontId="20" fillId="0" borderId="0" xfId="6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/>
    </xf>
    <xf numFmtId="167" fontId="3" fillId="0" borderId="3" xfId="3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2" fontId="11" fillId="0" borderId="3" xfId="0" applyNumberFormat="1" applyFont="1" applyFill="1" applyBorder="1" applyAlignment="1" applyProtection="1">
      <alignment horizontal="center" vertical="center"/>
      <protection hidden="1"/>
    </xf>
    <xf numFmtId="1" fontId="10" fillId="3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1" fontId="10" fillId="3" borderId="28" xfId="0" applyNumberFormat="1" applyFont="1" applyFill="1" applyBorder="1" applyAlignment="1" applyProtection="1">
      <alignment horizontal="center" vertical="center" wrapText="1"/>
    </xf>
    <xf numFmtId="10" fontId="13" fillId="7" borderId="0" xfId="5" applyNumberFormat="1" applyFont="1" applyFill="1" applyBorder="1" applyAlignment="1" applyProtection="1">
      <alignment vertical="center"/>
      <protection locked="0"/>
    </xf>
    <xf numFmtId="10" fontId="13" fillId="7" borderId="47" xfId="5" applyNumberFormat="1" applyFont="1" applyFill="1" applyBorder="1" applyAlignment="1" applyProtection="1">
      <alignment vertical="center"/>
      <protection locked="0"/>
    </xf>
    <xf numFmtId="10" fontId="13" fillId="7" borderId="48" xfId="5" applyNumberFormat="1" applyFont="1" applyFill="1" applyBorder="1" applyAlignment="1" applyProtection="1">
      <alignment vertical="center"/>
      <protection locked="0"/>
    </xf>
    <xf numFmtId="10" fontId="13" fillId="7" borderId="50" xfId="5" applyNumberFormat="1" applyFont="1" applyFill="1" applyBorder="1" applyAlignment="1" applyProtection="1">
      <alignment vertical="center"/>
      <protection locked="0"/>
    </xf>
    <xf numFmtId="164" fontId="3" fillId="0" borderId="7" xfId="3" applyFont="1" applyFill="1" applyBorder="1" applyAlignment="1" applyProtection="1">
      <alignment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4" fontId="3" fillId="0" borderId="3" xfId="0" applyNumberFormat="1" applyFont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4" fontId="3" fillId="0" borderId="19" xfId="0" applyNumberFormat="1" applyFont="1" applyBorder="1" applyAlignment="1" applyProtection="1">
      <alignment horizontal="left" vertical="center" wrapText="1"/>
    </xf>
    <xf numFmtId="4" fontId="3" fillId="0" borderId="42" xfId="0" applyNumberFormat="1" applyFont="1" applyBorder="1" applyAlignment="1" applyProtection="1">
      <alignment horizontal="left" vertical="center" wrapText="1"/>
    </xf>
    <xf numFmtId="4" fontId="3" fillId="0" borderId="43" xfId="0" applyNumberFormat="1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5" borderId="36" xfId="0" applyFont="1" applyFill="1" applyBorder="1" applyAlignment="1" applyProtection="1">
      <alignment horizontal="center" vertical="center" wrapText="1"/>
    </xf>
    <xf numFmtId="2" fontId="6" fillId="5" borderId="39" xfId="0" applyNumberFormat="1" applyFont="1" applyFill="1" applyBorder="1" applyAlignment="1" applyProtection="1">
      <alignment horizontal="center" vertical="center"/>
    </xf>
    <xf numFmtId="2" fontId="6" fillId="5" borderId="35" xfId="0" applyNumberFormat="1" applyFont="1" applyFill="1" applyBorder="1" applyAlignment="1" applyProtection="1">
      <alignment horizontal="center" vertical="center"/>
    </xf>
    <xf numFmtId="2" fontId="6" fillId="5" borderId="36" xfId="0" applyNumberFormat="1" applyFont="1" applyFill="1" applyBorder="1" applyAlignment="1" applyProtection="1">
      <alignment horizontal="center" vertical="center"/>
    </xf>
    <xf numFmtId="2" fontId="6" fillId="0" borderId="38" xfId="0" applyNumberFormat="1" applyFont="1" applyFill="1" applyBorder="1" applyAlignment="1" applyProtection="1">
      <alignment horizontal="center"/>
    </xf>
    <xf numFmtId="2" fontId="6" fillId="0" borderId="40" xfId="0" applyNumberFormat="1" applyFont="1" applyFill="1" applyBorder="1" applyAlignment="1" applyProtection="1">
      <alignment horizontal="center"/>
    </xf>
    <xf numFmtId="164" fontId="6" fillId="0" borderId="35" xfId="3" applyFont="1" applyFill="1" applyBorder="1" applyAlignment="1" applyProtection="1">
      <alignment horizontal="center"/>
    </xf>
    <xf numFmtId="164" fontId="6" fillId="0" borderId="41" xfId="3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3" borderId="16" xfId="0" applyFont="1" applyFill="1" applyBorder="1" applyAlignment="1" applyProtection="1"/>
    <xf numFmtId="0" fontId="6" fillId="3" borderId="17" xfId="0" applyFont="1" applyFill="1" applyBorder="1" applyAlignment="1" applyProtection="1"/>
    <xf numFmtId="0" fontId="6" fillId="3" borderId="2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/>
    </xf>
    <xf numFmtId="0" fontId="0" fillId="0" borderId="3" xfId="0" applyBorder="1" applyAlignment="1"/>
    <xf numFmtId="0" fontId="3" fillId="0" borderId="11" xfId="0" applyFont="1" applyBorder="1" applyAlignment="1" applyProtection="1">
      <alignment horizontal="left"/>
    </xf>
    <xf numFmtId="0" fontId="0" fillId="0" borderId="11" xfId="0" applyBorder="1" applyAlignment="1"/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/>
    </xf>
    <xf numFmtId="0" fontId="14" fillId="0" borderId="0" xfId="0" applyFont="1" applyBorder="1" applyAlignment="1" applyProtection="1">
      <alignment horizontal="center" vertical="center"/>
      <protection hidden="1"/>
    </xf>
    <xf numFmtId="0" fontId="19" fillId="6" borderId="45" xfId="6" applyFont="1" applyFill="1" applyBorder="1" applyAlignment="1">
      <alignment horizontal="center" vertical="center"/>
    </xf>
    <xf numFmtId="0" fontId="21" fillId="0" borderId="0" xfId="6" applyFont="1" applyBorder="1" applyAlignment="1">
      <alignment horizontal="justify" vertical="center"/>
    </xf>
    <xf numFmtId="0" fontId="21" fillId="0" borderId="49" xfId="6" applyFont="1" applyBorder="1" applyAlignment="1">
      <alignment horizontal="justify" vertical="center" wrapText="1"/>
    </xf>
    <xf numFmtId="0" fontId="21" fillId="0" borderId="0" xfId="6" applyFont="1" applyBorder="1" applyAlignment="1">
      <alignment horizontal="justify" vertical="center" wrapText="1"/>
    </xf>
    <xf numFmtId="0" fontId="21" fillId="0" borderId="45" xfId="6" applyFont="1" applyBorder="1" applyAlignment="1">
      <alignment horizontal="justify" vertical="center" wrapText="1"/>
    </xf>
    <xf numFmtId="0" fontId="13" fillId="2" borderId="48" xfId="0" applyFont="1" applyFill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13" fillId="2" borderId="51" xfId="0" applyFont="1" applyFill="1" applyBorder="1" applyAlignment="1" applyProtection="1">
      <alignment horizontal="center" vertical="center"/>
      <protection hidden="1"/>
    </xf>
  </cellXfs>
  <cellStyles count="7">
    <cellStyle name="Moeda" xfId="3" builtinId="4"/>
    <cellStyle name="Normal" xfId="0" builtinId="0"/>
    <cellStyle name="Normal 2" xfId="4"/>
    <cellStyle name="Normal 3 2" xfId="6"/>
    <cellStyle name="Porcentagem" xfId="5" builtinId="5"/>
    <cellStyle name="Título 1 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2057400</xdr:colOff>
      <xdr:row>119</xdr:row>
      <xdr:rowOff>0</xdr:rowOff>
    </xdr:from>
    <xdr:to>
      <xdr:col>3</xdr:col>
      <xdr:colOff>2143125</xdr:colOff>
      <xdr:row>120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28950" y="25212675"/>
          <a:ext cx="857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2057400</xdr:colOff>
      <xdr:row>119</xdr:row>
      <xdr:rowOff>0</xdr:rowOff>
    </xdr:from>
    <xdr:to>
      <xdr:col>3</xdr:col>
      <xdr:colOff>2143125</xdr:colOff>
      <xdr:row>120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28950" y="25212675"/>
          <a:ext cx="857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2057400</xdr:colOff>
      <xdr:row>119</xdr:row>
      <xdr:rowOff>0</xdr:rowOff>
    </xdr:from>
    <xdr:to>
      <xdr:col>3</xdr:col>
      <xdr:colOff>2143125</xdr:colOff>
      <xdr:row>120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28950" y="25212675"/>
          <a:ext cx="85725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2057400</xdr:colOff>
      <xdr:row>115</xdr:row>
      <xdr:rowOff>0</xdr:rowOff>
    </xdr:from>
    <xdr:to>
      <xdr:col>3</xdr:col>
      <xdr:colOff>2143125</xdr:colOff>
      <xdr:row>116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952750" y="202025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2057400</xdr:colOff>
      <xdr:row>115</xdr:row>
      <xdr:rowOff>0</xdr:rowOff>
    </xdr:from>
    <xdr:to>
      <xdr:col>3</xdr:col>
      <xdr:colOff>2143125</xdr:colOff>
      <xdr:row>116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952750" y="202025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2057400</xdr:colOff>
      <xdr:row>115</xdr:row>
      <xdr:rowOff>0</xdr:rowOff>
    </xdr:from>
    <xdr:to>
      <xdr:col>3</xdr:col>
      <xdr:colOff>2143125</xdr:colOff>
      <xdr:row>116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952750" y="202025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zoomScaleNormal="100" workbookViewId="0">
      <selection activeCell="D8" sqref="D8"/>
    </sheetView>
  </sheetViews>
  <sheetFormatPr defaultColWidth="11.42578125" defaultRowHeight="11.25" x14ac:dyDescent="0.2"/>
  <cols>
    <col min="1" max="1" width="5.85546875" style="12" customWidth="1"/>
    <col min="2" max="2" width="0" style="12" hidden="1" customWidth="1"/>
    <col min="3" max="3" width="7.5703125" style="12" customWidth="1"/>
    <col min="4" max="4" width="91" style="7" customWidth="1"/>
    <col min="5" max="5" width="10.85546875" style="13" bestFit="1" customWidth="1"/>
    <col min="6" max="6" width="4.85546875" style="12" bestFit="1" customWidth="1"/>
    <col min="7" max="7" width="15.7109375" style="27" customWidth="1"/>
    <col min="8" max="8" width="18.7109375" style="29" customWidth="1"/>
    <col min="9" max="9" width="15.5703125" style="7" customWidth="1"/>
    <col min="10" max="10" width="18.85546875" style="7" customWidth="1"/>
    <col min="11" max="79" width="11.42578125" style="7"/>
    <col min="80" max="80" width="56.28515625" style="7" customWidth="1"/>
    <col min="81" max="16384" width="11.42578125" style="7"/>
  </cols>
  <sheetData>
    <row r="1" spans="1:10" s="6" customFormat="1" x14ac:dyDescent="0.2">
      <c r="A1" s="2"/>
      <c r="B1" s="2"/>
      <c r="C1" s="2"/>
      <c r="D1" s="3" t="s">
        <v>0</v>
      </c>
      <c r="E1" s="4"/>
      <c r="F1" s="5"/>
      <c r="G1" s="23"/>
      <c r="H1" s="28" t="s">
        <v>1</v>
      </c>
    </row>
    <row r="2" spans="1:10" ht="24.75" customHeight="1" x14ac:dyDescent="0.2">
      <c r="A2" s="216" t="s">
        <v>147</v>
      </c>
      <c r="B2" s="216"/>
      <c r="C2" s="216"/>
      <c r="D2" s="216"/>
      <c r="E2" s="12"/>
      <c r="F2" s="7"/>
      <c r="G2" s="24"/>
      <c r="H2" s="24"/>
    </row>
    <row r="3" spans="1:10" x14ac:dyDescent="0.2">
      <c r="A3" s="1" t="s">
        <v>135</v>
      </c>
      <c r="B3" s="1"/>
      <c r="C3" s="1"/>
      <c r="D3" s="1"/>
      <c r="E3" s="12"/>
      <c r="F3" s="1"/>
      <c r="G3" s="25"/>
      <c r="H3" s="222" t="s">
        <v>15</v>
      </c>
      <c r="I3" s="223"/>
      <c r="J3" s="103">
        <f>BDI!D21</f>
        <v>0</v>
      </c>
    </row>
    <row r="4" spans="1:10" x14ac:dyDescent="0.2">
      <c r="A4" s="1" t="s">
        <v>281</v>
      </c>
      <c r="B4" s="1"/>
      <c r="C4" s="1"/>
      <c r="D4" s="1"/>
      <c r="E4" s="12"/>
      <c r="F4" s="1"/>
      <c r="G4" s="25"/>
      <c r="H4" s="32"/>
      <c r="I4" s="33"/>
      <c r="J4" s="34"/>
    </row>
    <row r="5" spans="1:10" ht="12.75" customHeight="1" x14ac:dyDescent="0.2">
      <c r="A5" s="1" t="s">
        <v>282</v>
      </c>
      <c r="B5" s="1"/>
      <c r="C5" s="1"/>
      <c r="D5" s="1"/>
      <c r="E5" s="12"/>
      <c r="F5" s="1"/>
      <c r="G5" s="25"/>
      <c r="H5" s="224" t="s">
        <v>144</v>
      </c>
      <c r="I5" s="225"/>
      <c r="J5" s="103">
        <v>1.1061000000000001</v>
      </c>
    </row>
    <row r="6" spans="1:10" x14ac:dyDescent="0.2">
      <c r="A6" s="1" t="s">
        <v>143</v>
      </c>
      <c r="B6" s="1"/>
      <c r="C6" s="1"/>
      <c r="D6" s="1"/>
      <c r="E6" s="12"/>
      <c r="F6" s="1"/>
      <c r="G6" s="25"/>
      <c r="H6" s="25"/>
    </row>
    <row r="7" spans="1:10" ht="12.75" x14ac:dyDescent="0.2">
      <c r="A7" s="230" t="s">
        <v>119</v>
      </c>
      <c r="B7" s="231"/>
      <c r="C7" s="231"/>
      <c r="D7" s="231"/>
      <c r="E7" s="81"/>
      <c r="F7" s="81"/>
      <c r="G7" s="81"/>
      <c r="H7" s="81"/>
      <c r="I7" s="82"/>
      <c r="J7" s="85"/>
    </row>
    <row r="8" spans="1:10" ht="12.75" x14ac:dyDescent="0.2">
      <c r="A8" s="226" t="s">
        <v>120</v>
      </c>
      <c r="B8" s="232"/>
      <c r="C8" s="232"/>
      <c r="D8" s="83"/>
      <c r="E8" s="226" t="s">
        <v>121</v>
      </c>
      <c r="F8" s="232"/>
      <c r="G8" s="226"/>
      <c r="H8" s="227"/>
      <c r="I8" s="227"/>
      <c r="J8" s="83"/>
    </row>
    <row r="9" spans="1:10" ht="12.75" x14ac:dyDescent="0.2">
      <c r="A9" s="226" t="s">
        <v>122</v>
      </c>
      <c r="B9" s="232"/>
      <c r="C9" s="232"/>
      <c r="D9" s="83"/>
      <c r="E9" s="226" t="s">
        <v>123</v>
      </c>
      <c r="F9" s="232"/>
      <c r="G9" s="228"/>
      <c r="H9" s="229"/>
      <c r="I9" s="229"/>
      <c r="J9" s="84"/>
    </row>
    <row r="10" spans="1:10" s="8" customFormat="1" x14ac:dyDescent="0.2">
      <c r="A10" s="219" t="s">
        <v>133</v>
      </c>
      <c r="B10" s="62"/>
      <c r="C10" s="68"/>
      <c r="D10" s="220" t="s">
        <v>2</v>
      </c>
      <c r="E10" s="63"/>
      <c r="F10" s="65"/>
      <c r="G10" s="217"/>
      <c r="H10" s="217"/>
      <c r="I10" s="217"/>
      <c r="J10" s="218"/>
    </row>
    <row r="11" spans="1:10" s="8" customFormat="1" ht="12" thickBot="1" x14ac:dyDescent="0.25">
      <c r="A11" s="219"/>
      <c r="B11" s="62"/>
      <c r="C11" s="69"/>
      <c r="D11" s="221"/>
      <c r="E11" s="64"/>
      <c r="F11" s="66"/>
      <c r="G11" s="67"/>
      <c r="H11" s="67"/>
      <c r="I11" s="67"/>
      <c r="J11" s="60"/>
    </row>
    <row r="12" spans="1:10" s="6" customFormat="1" ht="31.5" customHeight="1" thickBot="1" x14ac:dyDescent="0.25">
      <c r="A12" s="35"/>
      <c r="B12" s="36"/>
      <c r="C12" s="184" t="s">
        <v>6</v>
      </c>
      <c r="D12" s="183" t="s">
        <v>134</v>
      </c>
      <c r="E12" s="109" t="s">
        <v>14</v>
      </c>
      <c r="F12" s="75" t="s">
        <v>3</v>
      </c>
      <c r="G12" s="214" t="s">
        <v>136</v>
      </c>
      <c r="H12" s="215"/>
      <c r="I12" s="214" t="s">
        <v>137</v>
      </c>
      <c r="J12" s="215"/>
    </row>
    <row r="13" spans="1:10" s="6" customFormat="1" ht="12.75" x14ac:dyDescent="0.2">
      <c r="A13" s="190" t="s">
        <v>6</v>
      </c>
      <c r="B13" s="180"/>
      <c r="C13" s="179" t="s">
        <v>11</v>
      </c>
      <c r="D13" s="37" t="s">
        <v>237</v>
      </c>
      <c r="E13" s="70"/>
      <c r="F13" s="71"/>
      <c r="G13" s="46" t="s">
        <v>4</v>
      </c>
      <c r="H13" s="47" t="s">
        <v>5</v>
      </c>
      <c r="I13" s="46" t="s">
        <v>4</v>
      </c>
      <c r="J13" s="47" t="s">
        <v>5</v>
      </c>
    </row>
    <row r="14" spans="1:10" s="6" customFormat="1" ht="11.25" customHeight="1" x14ac:dyDescent="0.2">
      <c r="A14" s="191"/>
      <c r="B14" s="181"/>
      <c r="C14" s="17" t="s">
        <v>16</v>
      </c>
      <c r="D14" s="22" t="s">
        <v>178</v>
      </c>
      <c r="E14" s="174">
        <v>20</v>
      </c>
      <c r="F14" s="43" t="s">
        <v>12</v>
      </c>
      <c r="G14" s="48"/>
      <c r="H14" s="49">
        <f t="shared" ref="H14:H44" si="0">G14*12</f>
        <v>0</v>
      </c>
      <c r="I14" s="189">
        <f>ROUND(G14*(1+$J$3),2)</f>
        <v>0</v>
      </c>
      <c r="J14" s="49">
        <f>ROUND(H14*(1+$J$3),2)</f>
        <v>0</v>
      </c>
    </row>
    <row r="15" spans="1:10" s="6" customFormat="1" ht="11.25" customHeight="1" x14ac:dyDescent="0.2">
      <c r="A15" s="191"/>
      <c r="B15" s="182"/>
      <c r="C15" s="20" t="s">
        <v>17</v>
      </c>
      <c r="D15" s="22" t="s">
        <v>179</v>
      </c>
      <c r="E15" s="174">
        <v>62</v>
      </c>
      <c r="F15" s="44" t="s">
        <v>12</v>
      </c>
      <c r="G15" s="48"/>
      <c r="H15" s="50">
        <f t="shared" si="0"/>
        <v>0</v>
      </c>
      <c r="I15" s="189">
        <f t="shared" ref="I15:I76" si="1">ROUND(G15*(1+$J$3),2)</f>
        <v>0</v>
      </c>
      <c r="J15" s="49">
        <f t="shared" ref="J15:J76" si="2">ROUND(H15*(1+$J$3),2)</f>
        <v>0</v>
      </c>
    </row>
    <row r="16" spans="1:10" s="6" customFormat="1" ht="11.25" customHeight="1" x14ac:dyDescent="0.2">
      <c r="A16" s="191"/>
      <c r="B16" s="182"/>
      <c r="C16" s="17" t="s">
        <v>18</v>
      </c>
      <c r="D16" s="22" t="s">
        <v>180</v>
      </c>
      <c r="E16" s="174">
        <v>12.5</v>
      </c>
      <c r="F16" s="44" t="s">
        <v>12</v>
      </c>
      <c r="G16" s="48"/>
      <c r="H16" s="50">
        <f t="shared" si="0"/>
        <v>0</v>
      </c>
      <c r="I16" s="189">
        <f t="shared" si="1"/>
        <v>0</v>
      </c>
      <c r="J16" s="49">
        <f t="shared" si="2"/>
        <v>0</v>
      </c>
    </row>
    <row r="17" spans="1:12" s="6" customFormat="1" ht="11.25" customHeight="1" x14ac:dyDescent="0.2">
      <c r="A17" s="191"/>
      <c r="B17" s="182"/>
      <c r="C17" s="20" t="s">
        <v>19</v>
      </c>
      <c r="D17" s="22" t="s">
        <v>181</v>
      </c>
      <c r="E17" s="174">
        <v>24</v>
      </c>
      <c r="F17" s="44" t="s">
        <v>12</v>
      </c>
      <c r="G17" s="48"/>
      <c r="H17" s="50">
        <f t="shared" si="0"/>
        <v>0</v>
      </c>
      <c r="I17" s="189">
        <f t="shared" si="1"/>
        <v>0</v>
      </c>
      <c r="J17" s="49">
        <f t="shared" si="2"/>
        <v>0</v>
      </c>
    </row>
    <row r="18" spans="1:12" s="6" customFormat="1" ht="11.25" customHeight="1" x14ac:dyDescent="0.2">
      <c r="A18" s="191"/>
      <c r="B18" s="182"/>
      <c r="C18" s="17" t="s">
        <v>20</v>
      </c>
      <c r="D18" s="22" t="s">
        <v>244</v>
      </c>
      <c r="E18" s="175">
        <v>12.5</v>
      </c>
      <c r="F18" s="44" t="s">
        <v>12</v>
      </c>
      <c r="G18" s="48"/>
      <c r="H18" s="50">
        <f t="shared" si="0"/>
        <v>0</v>
      </c>
      <c r="I18" s="189">
        <f t="shared" si="1"/>
        <v>0</v>
      </c>
      <c r="J18" s="49">
        <f t="shared" si="2"/>
        <v>0</v>
      </c>
    </row>
    <row r="19" spans="1:12" s="6" customFormat="1" ht="11.25" customHeight="1" x14ac:dyDescent="0.2">
      <c r="A19" s="191"/>
      <c r="B19" s="182"/>
      <c r="C19" s="20" t="s">
        <v>21</v>
      </c>
      <c r="D19" s="22" t="s">
        <v>245</v>
      </c>
      <c r="E19" s="176">
        <v>7.5</v>
      </c>
      <c r="F19" s="44" t="s">
        <v>12</v>
      </c>
      <c r="G19" s="48"/>
      <c r="H19" s="50">
        <f t="shared" si="0"/>
        <v>0</v>
      </c>
      <c r="I19" s="189">
        <f t="shared" si="1"/>
        <v>0</v>
      </c>
      <c r="J19" s="49">
        <f t="shared" si="2"/>
        <v>0</v>
      </c>
    </row>
    <row r="20" spans="1:12" s="6" customFormat="1" ht="11.25" customHeight="1" x14ac:dyDescent="0.2">
      <c r="A20" s="191"/>
      <c r="B20" s="182"/>
      <c r="C20" s="17" t="s">
        <v>22</v>
      </c>
      <c r="D20" s="22" t="s">
        <v>238</v>
      </c>
      <c r="E20" s="176">
        <v>7.5</v>
      </c>
      <c r="F20" s="44" t="s">
        <v>12</v>
      </c>
      <c r="G20" s="48"/>
      <c r="H20" s="50">
        <f t="shared" si="0"/>
        <v>0</v>
      </c>
      <c r="I20" s="189">
        <f t="shared" si="1"/>
        <v>0</v>
      </c>
      <c r="J20" s="49">
        <f t="shared" si="2"/>
        <v>0</v>
      </c>
    </row>
    <row r="21" spans="1:12" s="6" customFormat="1" ht="11.25" customHeight="1" x14ac:dyDescent="0.2">
      <c r="A21" s="191"/>
      <c r="B21" s="182"/>
      <c r="C21" s="20" t="s">
        <v>23</v>
      </c>
      <c r="D21" s="22" t="s">
        <v>278</v>
      </c>
      <c r="E21" s="174">
        <v>21</v>
      </c>
      <c r="F21" s="44" t="s">
        <v>12</v>
      </c>
      <c r="G21" s="48"/>
      <c r="H21" s="50">
        <f t="shared" si="0"/>
        <v>0</v>
      </c>
      <c r="I21" s="189">
        <f t="shared" si="1"/>
        <v>0</v>
      </c>
      <c r="J21" s="49">
        <f t="shared" si="2"/>
        <v>0</v>
      </c>
      <c r="L21" s="6">
        <v>1</v>
      </c>
    </row>
    <row r="22" spans="1:12" s="6" customFormat="1" ht="11.25" customHeight="1" x14ac:dyDescent="0.2">
      <c r="A22" s="191"/>
      <c r="B22" s="182"/>
      <c r="C22" s="17" t="s">
        <v>24</v>
      </c>
      <c r="D22" s="22" t="s">
        <v>246</v>
      </c>
      <c r="E22" s="174">
        <v>21.25</v>
      </c>
      <c r="F22" s="44" t="s">
        <v>12</v>
      </c>
      <c r="G22" s="48"/>
      <c r="H22" s="50">
        <f t="shared" si="0"/>
        <v>0</v>
      </c>
      <c r="I22" s="189">
        <f t="shared" si="1"/>
        <v>0</v>
      </c>
      <c r="J22" s="49">
        <f t="shared" si="2"/>
        <v>0</v>
      </c>
      <c r="L22" s="6">
        <v>2</v>
      </c>
    </row>
    <row r="23" spans="1:12" s="6" customFormat="1" ht="11.25" customHeight="1" x14ac:dyDescent="0.2">
      <c r="A23" s="191"/>
      <c r="B23" s="182"/>
      <c r="C23" s="20" t="s">
        <v>25</v>
      </c>
      <c r="D23" s="22" t="s">
        <v>182</v>
      </c>
      <c r="E23" s="174">
        <v>25</v>
      </c>
      <c r="F23" s="44" t="s">
        <v>12</v>
      </c>
      <c r="G23" s="48"/>
      <c r="H23" s="50">
        <f t="shared" si="0"/>
        <v>0</v>
      </c>
      <c r="I23" s="189">
        <f t="shared" si="1"/>
        <v>0</v>
      </c>
      <c r="J23" s="49">
        <f t="shared" si="2"/>
        <v>0</v>
      </c>
      <c r="L23" s="6">
        <v>7</v>
      </c>
    </row>
    <row r="24" spans="1:12" s="6" customFormat="1" ht="11.25" customHeight="1" x14ac:dyDescent="0.2">
      <c r="A24" s="191"/>
      <c r="B24" s="40"/>
      <c r="C24" s="17" t="s">
        <v>26</v>
      </c>
      <c r="D24" s="22" t="s">
        <v>247</v>
      </c>
      <c r="E24" s="174">
        <v>50</v>
      </c>
      <c r="F24" s="45" t="s">
        <v>12</v>
      </c>
      <c r="G24" s="48"/>
      <c r="H24" s="51">
        <f t="shared" si="0"/>
        <v>0</v>
      </c>
      <c r="I24" s="189">
        <f t="shared" si="1"/>
        <v>0</v>
      </c>
      <c r="J24" s="49">
        <f t="shared" si="2"/>
        <v>0</v>
      </c>
      <c r="L24" s="6">
        <v>5</v>
      </c>
    </row>
    <row r="25" spans="1:12" s="6" customFormat="1" ht="11.25" customHeight="1" x14ac:dyDescent="0.2">
      <c r="A25" s="191"/>
      <c r="B25" s="182"/>
      <c r="C25" s="20" t="s">
        <v>27</v>
      </c>
      <c r="D25" s="22" t="s">
        <v>183</v>
      </c>
      <c r="E25" s="174">
        <v>20</v>
      </c>
      <c r="F25" s="44" t="s">
        <v>12</v>
      </c>
      <c r="G25" s="48"/>
      <c r="H25" s="50">
        <f t="shared" si="0"/>
        <v>0</v>
      </c>
      <c r="I25" s="189">
        <f t="shared" si="1"/>
        <v>0</v>
      </c>
      <c r="J25" s="49">
        <f t="shared" si="2"/>
        <v>0</v>
      </c>
    </row>
    <row r="26" spans="1:12" s="6" customFormat="1" ht="11.25" customHeight="1" x14ac:dyDescent="0.2">
      <c r="A26" s="191"/>
      <c r="B26" s="182"/>
      <c r="C26" s="17" t="s">
        <v>28</v>
      </c>
      <c r="D26" s="22" t="s">
        <v>239</v>
      </c>
      <c r="E26" s="174">
        <v>30</v>
      </c>
      <c r="F26" s="44" t="s">
        <v>12</v>
      </c>
      <c r="G26" s="48"/>
      <c r="H26" s="50">
        <f t="shared" si="0"/>
        <v>0</v>
      </c>
      <c r="I26" s="189">
        <f t="shared" si="1"/>
        <v>0</v>
      </c>
      <c r="J26" s="49">
        <f t="shared" si="2"/>
        <v>0</v>
      </c>
    </row>
    <row r="27" spans="1:12" s="6" customFormat="1" ht="11.25" customHeight="1" x14ac:dyDescent="0.2">
      <c r="A27" s="191"/>
      <c r="B27" s="182"/>
      <c r="C27" s="20" t="s">
        <v>29</v>
      </c>
      <c r="D27" s="22" t="s">
        <v>184</v>
      </c>
      <c r="E27" s="174">
        <v>10</v>
      </c>
      <c r="F27" s="44" t="s">
        <v>12</v>
      </c>
      <c r="G27" s="48"/>
      <c r="H27" s="50">
        <f t="shared" si="0"/>
        <v>0</v>
      </c>
      <c r="I27" s="189">
        <f t="shared" si="1"/>
        <v>0</v>
      </c>
      <c r="J27" s="49">
        <f t="shared" si="2"/>
        <v>0</v>
      </c>
    </row>
    <row r="28" spans="1:12" s="6" customFormat="1" ht="11.25" customHeight="1" x14ac:dyDescent="0.2">
      <c r="A28" s="191"/>
      <c r="B28" s="182"/>
      <c r="C28" s="17" t="s">
        <v>30</v>
      </c>
      <c r="D28" s="177" t="s">
        <v>248</v>
      </c>
      <c r="E28" s="176">
        <v>20</v>
      </c>
      <c r="F28" s="44" t="s">
        <v>12</v>
      </c>
      <c r="G28" s="48"/>
      <c r="H28" s="50">
        <f t="shared" si="0"/>
        <v>0</v>
      </c>
      <c r="I28" s="189">
        <f t="shared" si="1"/>
        <v>0</v>
      </c>
      <c r="J28" s="49">
        <f t="shared" si="2"/>
        <v>0</v>
      </c>
    </row>
    <row r="29" spans="1:12" s="6" customFormat="1" ht="11.25" customHeight="1" x14ac:dyDescent="0.2">
      <c r="A29" s="191"/>
      <c r="B29" s="182"/>
      <c r="C29" s="20" t="s">
        <v>31</v>
      </c>
      <c r="D29" s="22" t="s">
        <v>185</v>
      </c>
      <c r="E29" s="176">
        <v>7.5</v>
      </c>
      <c r="F29" s="44" t="s">
        <v>12</v>
      </c>
      <c r="G29" s="48"/>
      <c r="H29" s="50">
        <f t="shared" si="0"/>
        <v>0</v>
      </c>
      <c r="I29" s="189">
        <f t="shared" si="1"/>
        <v>0</v>
      </c>
      <c r="J29" s="49">
        <f t="shared" si="2"/>
        <v>0</v>
      </c>
    </row>
    <row r="30" spans="1:12" s="6" customFormat="1" ht="11.25" customHeight="1" x14ac:dyDescent="0.2">
      <c r="A30" s="191"/>
      <c r="B30" s="182"/>
      <c r="C30" s="17" t="s">
        <v>32</v>
      </c>
      <c r="D30" s="22" t="s">
        <v>249</v>
      </c>
      <c r="E30" s="174">
        <v>7.5</v>
      </c>
      <c r="F30" s="44" t="s">
        <v>12</v>
      </c>
      <c r="G30" s="48"/>
      <c r="H30" s="50">
        <f t="shared" si="0"/>
        <v>0</v>
      </c>
      <c r="I30" s="189">
        <f t="shared" si="1"/>
        <v>0</v>
      </c>
      <c r="J30" s="49">
        <f t="shared" si="2"/>
        <v>0</v>
      </c>
    </row>
    <row r="31" spans="1:12" s="6" customFormat="1" ht="11.25" customHeight="1" x14ac:dyDescent="0.2">
      <c r="A31" s="191"/>
      <c r="B31" s="182"/>
      <c r="C31" s="20" t="s">
        <v>33</v>
      </c>
      <c r="D31" s="22" t="s">
        <v>250</v>
      </c>
      <c r="E31" s="174">
        <v>23</v>
      </c>
      <c r="F31" s="44" t="s">
        <v>12</v>
      </c>
      <c r="G31" s="48"/>
      <c r="H31" s="50">
        <f t="shared" si="0"/>
        <v>0</v>
      </c>
      <c r="I31" s="189">
        <f t="shared" si="1"/>
        <v>0</v>
      </c>
      <c r="J31" s="49">
        <f t="shared" si="2"/>
        <v>0</v>
      </c>
    </row>
    <row r="32" spans="1:12" s="6" customFormat="1" ht="11.25" customHeight="1" x14ac:dyDescent="0.2">
      <c r="A32" s="191"/>
      <c r="B32" s="182"/>
      <c r="C32" s="17" t="s">
        <v>34</v>
      </c>
      <c r="D32" s="22" t="s">
        <v>186</v>
      </c>
      <c r="E32" s="174">
        <v>14</v>
      </c>
      <c r="F32" s="44" t="s">
        <v>12</v>
      </c>
      <c r="G32" s="48"/>
      <c r="H32" s="50">
        <f t="shared" si="0"/>
        <v>0</v>
      </c>
      <c r="I32" s="189">
        <f t="shared" si="1"/>
        <v>0</v>
      </c>
      <c r="J32" s="49">
        <f t="shared" si="2"/>
        <v>0</v>
      </c>
    </row>
    <row r="33" spans="1:10" s="6" customFormat="1" ht="11.25" customHeight="1" x14ac:dyDescent="0.2">
      <c r="A33" s="191"/>
      <c r="B33" s="182"/>
      <c r="C33" s="20" t="s">
        <v>35</v>
      </c>
      <c r="D33" s="177" t="s">
        <v>187</v>
      </c>
      <c r="E33" s="174">
        <v>7.5</v>
      </c>
      <c r="F33" s="44" t="s">
        <v>12</v>
      </c>
      <c r="G33" s="48"/>
      <c r="H33" s="50">
        <f t="shared" si="0"/>
        <v>0</v>
      </c>
      <c r="I33" s="189">
        <f t="shared" si="1"/>
        <v>0</v>
      </c>
      <c r="J33" s="49">
        <f t="shared" si="2"/>
        <v>0</v>
      </c>
    </row>
    <row r="34" spans="1:10" s="6" customFormat="1" ht="11.25" customHeight="1" x14ac:dyDescent="0.2">
      <c r="A34" s="191"/>
      <c r="B34" s="182"/>
      <c r="C34" s="17" t="s">
        <v>36</v>
      </c>
      <c r="D34" s="22" t="s">
        <v>188</v>
      </c>
      <c r="E34" s="174">
        <v>9</v>
      </c>
      <c r="F34" s="44" t="s">
        <v>12</v>
      </c>
      <c r="G34" s="48"/>
      <c r="H34" s="50">
        <f t="shared" si="0"/>
        <v>0</v>
      </c>
      <c r="I34" s="189">
        <f t="shared" si="1"/>
        <v>0</v>
      </c>
      <c r="J34" s="49">
        <f t="shared" si="2"/>
        <v>0</v>
      </c>
    </row>
    <row r="35" spans="1:10" s="6" customFormat="1" ht="11.25" customHeight="1" x14ac:dyDescent="0.2">
      <c r="A35" s="191"/>
      <c r="B35" s="182"/>
      <c r="C35" s="20" t="s">
        <v>37</v>
      </c>
      <c r="D35" s="22" t="s">
        <v>251</v>
      </c>
      <c r="E35" s="175">
        <v>20</v>
      </c>
      <c r="F35" s="44" t="s">
        <v>12</v>
      </c>
      <c r="G35" s="48"/>
      <c r="H35" s="50">
        <f t="shared" si="0"/>
        <v>0</v>
      </c>
      <c r="I35" s="189">
        <f t="shared" si="1"/>
        <v>0</v>
      </c>
      <c r="J35" s="49">
        <f t="shared" si="2"/>
        <v>0</v>
      </c>
    </row>
    <row r="36" spans="1:10" s="6" customFormat="1" ht="11.25" customHeight="1" x14ac:dyDescent="0.2">
      <c r="A36" s="191"/>
      <c r="B36" s="182"/>
      <c r="C36" s="17" t="s">
        <v>38</v>
      </c>
      <c r="D36" s="22" t="s">
        <v>189</v>
      </c>
      <c r="E36" s="174">
        <v>8</v>
      </c>
      <c r="F36" s="44" t="s">
        <v>12</v>
      </c>
      <c r="G36" s="48"/>
      <c r="H36" s="50">
        <f t="shared" si="0"/>
        <v>0</v>
      </c>
      <c r="I36" s="189">
        <f t="shared" si="1"/>
        <v>0</v>
      </c>
      <c r="J36" s="49">
        <f t="shared" si="2"/>
        <v>0</v>
      </c>
    </row>
    <row r="37" spans="1:10" s="6" customFormat="1" ht="11.25" customHeight="1" x14ac:dyDescent="0.2">
      <c r="A37" s="191"/>
      <c r="B37" s="182"/>
      <c r="C37" s="20" t="s">
        <v>39</v>
      </c>
      <c r="D37" s="22" t="s">
        <v>252</v>
      </c>
      <c r="E37" s="174">
        <v>8.5</v>
      </c>
      <c r="F37" s="44" t="s">
        <v>12</v>
      </c>
      <c r="G37" s="48"/>
      <c r="H37" s="50">
        <f t="shared" si="0"/>
        <v>0</v>
      </c>
      <c r="I37" s="189">
        <f t="shared" si="1"/>
        <v>0</v>
      </c>
      <c r="J37" s="49">
        <f t="shared" si="2"/>
        <v>0</v>
      </c>
    </row>
    <row r="38" spans="1:10" s="6" customFormat="1" ht="11.25" customHeight="1" x14ac:dyDescent="0.2">
      <c r="A38" s="191"/>
      <c r="B38" s="182"/>
      <c r="C38" s="17" t="s">
        <v>40</v>
      </c>
      <c r="D38" s="22" t="s">
        <v>190</v>
      </c>
      <c r="E38" s="174">
        <v>75</v>
      </c>
      <c r="F38" s="44" t="s">
        <v>12</v>
      </c>
      <c r="G38" s="48"/>
      <c r="H38" s="50">
        <f t="shared" si="0"/>
        <v>0</v>
      </c>
      <c r="I38" s="189">
        <f t="shared" si="1"/>
        <v>0</v>
      </c>
      <c r="J38" s="49">
        <f t="shared" si="2"/>
        <v>0</v>
      </c>
    </row>
    <row r="39" spans="1:10" s="6" customFormat="1" ht="11.25" customHeight="1" x14ac:dyDescent="0.2">
      <c r="A39" s="191"/>
      <c r="B39" s="182"/>
      <c r="C39" s="20" t="s">
        <v>41</v>
      </c>
      <c r="D39" s="22" t="s">
        <v>253</v>
      </c>
      <c r="E39" s="174">
        <v>15</v>
      </c>
      <c r="F39" s="44" t="s">
        <v>12</v>
      </c>
      <c r="G39" s="48"/>
      <c r="H39" s="50">
        <f t="shared" si="0"/>
        <v>0</v>
      </c>
      <c r="I39" s="189">
        <f t="shared" si="1"/>
        <v>0</v>
      </c>
      <c r="J39" s="49">
        <f t="shared" si="2"/>
        <v>0</v>
      </c>
    </row>
    <row r="40" spans="1:10" s="6" customFormat="1" ht="11.25" customHeight="1" x14ac:dyDescent="0.2">
      <c r="A40" s="191"/>
      <c r="B40" s="182"/>
      <c r="C40" s="17" t="s">
        <v>42</v>
      </c>
      <c r="D40" s="22" t="s">
        <v>191</v>
      </c>
      <c r="E40" s="174">
        <v>9.5</v>
      </c>
      <c r="F40" s="44" t="s">
        <v>12</v>
      </c>
      <c r="G40" s="48"/>
      <c r="H40" s="50">
        <f t="shared" si="0"/>
        <v>0</v>
      </c>
      <c r="I40" s="189">
        <f t="shared" si="1"/>
        <v>0</v>
      </c>
      <c r="J40" s="49">
        <f t="shared" si="2"/>
        <v>0</v>
      </c>
    </row>
    <row r="41" spans="1:10" s="6" customFormat="1" ht="11.25" customHeight="1" x14ac:dyDescent="0.2">
      <c r="A41" s="191"/>
      <c r="B41" s="182"/>
      <c r="C41" s="20" t="s">
        <v>43</v>
      </c>
      <c r="D41" s="22" t="s">
        <v>277</v>
      </c>
      <c r="E41" s="174">
        <v>17.5</v>
      </c>
      <c r="F41" s="44" t="s">
        <v>12</v>
      </c>
      <c r="G41" s="48"/>
      <c r="H41" s="50">
        <f t="shared" si="0"/>
        <v>0</v>
      </c>
      <c r="I41" s="189">
        <f t="shared" si="1"/>
        <v>0</v>
      </c>
      <c r="J41" s="49">
        <f t="shared" si="2"/>
        <v>0</v>
      </c>
    </row>
    <row r="42" spans="1:10" s="6" customFormat="1" ht="11.25" customHeight="1" x14ac:dyDescent="0.2">
      <c r="A42" s="191"/>
      <c r="B42" s="182"/>
      <c r="C42" s="17" t="s">
        <v>44</v>
      </c>
      <c r="D42" s="22" t="s">
        <v>192</v>
      </c>
      <c r="E42" s="174">
        <v>6</v>
      </c>
      <c r="F42" s="44" t="s">
        <v>12</v>
      </c>
      <c r="G42" s="48"/>
      <c r="H42" s="50">
        <f t="shared" si="0"/>
        <v>0</v>
      </c>
      <c r="I42" s="189">
        <f t="shared" si="1"/>
        <v>0</v>
      </c>
      <c r="J42" s="49">
        <f t="shared" si="2"/>
        <v>0</v>
      </c>
    </row>
    <row r="43" spans="1:10" s="6" customFormat="1" ht="11.25" customHeight="1" x14ac:dyDescent="0.2">
      <c r="A43" s="191"/>
      <c r="B43" s="182"/>
      <c r="C43" s="20" t="s">
        <v>45</v>
      </c>
      <c r="D43" s="22" t="s">
        <v>193</v>
      </c>
      <c r="E43" s="174">
        <v>17.5</v>
      </c>
      <c r="F43" s="44" t="s">
        <v>12</v>
      </c>
      <c r="G43" s="48"/>
      <c r="H43" s="50">
        <f t="shared" si="0"/>
        <v>0</v>
      </c>
      <c r="I43" s="189">
        <f t="shared" si="1"/>
        <v>0</v>
      </c>
      <c r="J43" s="49">
        <f t="shared" si="2"/>
        <v>0</v>
      </c>
    </row>
    <row r="44" spans="1:10" s="6" customFormat="1" ht="11.25" customHeight="1" x14ac:dyDescent="0.2">
      <c r="A44" s="191"/>
      <c r="B44" s="182"/>
      <c r="C44" s="17" t="s">
        <v>46</v>
      </c>
      <c r="D44" s="22" t="s">
        <v>276</v>
      </c>
      <c r="E44" s="174">
        <v>11</v>
      </c>
      <c r="F44" s="44" t="s">
        <v>12</v>
      </c>
      <c r="G44" s="48"/>
      <c r="H44" s="50">
        <f t="shared" si="0"/>
        <v>0</v>
      </c>
      <c r="I44" s="189">
        <f t="shared" si="1"/>
        <v>0</v>
      </c>
      <c r="J44" s="49">
        <f t="shared" si="2"/>
        <v>0</v>
      </c>
    </row>
    <row r="45" spans="1:10" s="6" customFormat="1" ht="11.25" customHeight="1" x14ac:dyDescent="0.2">
      <c r="A45" s="191"/>
      <c r="B45" s="182"/>
      <c r="C45" s="20" t="s">
        <v>47</v>
      </c>
      <c r="D45" s="22" t="s">
        <v>254</v>
      </c>
      <c r="E45" s="174">
        <v>14.5</v>
      </c>
      <c r="F45" s="44" t="s">
        <v>12</v>
      </c>
      <c r="G45" s="48"/>
      <c r="H45" s="50">
        <f t="shared" ref="H45:H73" si="3">G45*12</f>
        <v>0</v>
      </c>
      <c r="I45" s="189">
        <f t="shared" si="1"/>
        <v>0</v>
      </c>
      <c r="J45" s="49">
        <f t="shared" si="2"/>
        <v>0</v>
      </c>
    </row>
    <row r="46" spans="1:10" s="6" customFormat="1" ht="11.25" customHeight="1" x14ac:dyDescent="0.2">
      <c r="A46" s="191"/>
      <c r="B46" s="182"/>
      <c r="C46" s="17" t="s">
        <v>48</v>
      </c>
      <c r="D46" s="22" t="s">
        <v>194</v>
      </c>
      <c r="E46" s="174">
        <v>6</v>
      </c>
      <c r="F46" s="44" t="s">
        <v>12</v>
      </c>
      <c r="G46" s="48"/>
      <c r="H46" s="50">
        <f t="shared" si="3"/>
        <v>0</v>
      </c>
      <c r="I46" s="189">
        <f t="shared" si="1"/>
        <v>0</v>
      </c>
      <c r="J46" s="49">
        <f t="shared" si="2"/>
        <v>0</v>
      </c>
    </row>
    <row r="47" spans="1:10" s="6" customFormat="1" ht="11.25" customHeight="1" x14ac:dyDescent="0.2">
      <c r="A47" s="191"/>
      <c r="B47" s="182"/>
      <c r="C47" s="20" t="s">
        <v>49</v>
      </c>
      <c r="D47" s="22" t="s">
        <v>195</v>
      </c>
      <c r="E47" s="174">
        <v>36</v>
      </c>
      <c r="F47" s="44" t="s">
        <v>12</v>
      </c>
      <c r="G47" s="48"/>
      <c r="H47" s="50">
        <f t="shared" si="3"/>
        <v>0</v>
      </c>
      <c r="I47" s="189">
        <f t="shared" si="1"/>
        <v>0</v>
      </c>
      <c r="J47" s="49">
        <f t="shared" si="2"/>
        <v>0</v>
      </c>
    </row>
    <row r="48" spans="1:10" s="6" customFormat="1" ht="11.25" customHeight="1" x14ac:dyDescent="0.2">
      <c r="A48" s="191"/>
      <c r="B48" s="182"/>
      <c r="C48" s="17" t="s">
        <v>50</v>
      </c>
      <c r="D48" s="22" t="s">
        <v>255</v>
      </c>
      <c r="E48" s="174">
        <v>13.25</v>
      </c>
      <c r="F48" s="44" t="s">
        <v>12</v>
      </c>
      <c r="G48" s="48"/>
      <c r="H48" s="50">
        <f t="shared" si="3"/>
        <v>0</v>
      </c>
      <c r="I48" s="189">
        <f t="shared" si="1"/>
        <v>0</v>
      </c>
      <c r="J48" s="49">
        <f t="shared" si="2"/>
        <v>0</v>
      </c>
    </row>
    <row r="49" spans="1:10" s="6" customFormat="1" ht="11.25" customHeight="1" x14ac:dyDescent="0.2">
      <c r="A49" s="191"/>
      <c r="B49" s="182"/>
      <c r="C49" s="20" t="s">
        <v>51</v>
      </c>
      <c r="D49" s="22" t="s">
        <v>196</v>
      </c>
      <c r="E49" s="174">
        <v>75</v>
      </c>
      <c r="F49" s="44" t="s">
        <v>12</v>
      </c>
      <c r="G49" s="48"/>
      <c r="H49" s="50">
        <f t="shared" si="3"/>
        <v>0</v>
      </c>
      <c r="I49" s="189">
        <f t="shared" si="1"/>
        <v>0</v>
      </c>
      <c r="J49" s="49">
        <f t="shared" si="2"/>
        <v>0</v>
      </c>
    </row>
    <row r="50" spans="1:10" s="6" customFormat="1" ht="11.25" customHeight="1" x14ac:dyDescent="0.2">
      <c r="A50" s="191"/>
      <c r="B50" s="182"/>
      <c r="C50" s="17" t="s">
        <v>52</v>
      </c>
      <c r="D50" s="22" t="s">
        <v>197</v>
      </c>
      <c r="E50" s="174">
        <v>7</v>
      </c>
      <c r="F50" s="44" t="s">
        <v>12</v>
      </c>
      <c r="G50" s="48"/>
      <c r="H50" s="50">
        <f t="shared" si="3"/>
        <v>0</v>
      </c>
      <c r="I50" s="189">
        <f t="shared" si="1"/>
        <v>0</v>
      </c>
      <c r="J50" s="49">
        <f t="shared" si="2"/>
        <v>0</v>
      </c>
    </row>
    <row r="51" spans="1:10" s="6" customFormat="1" ht="11.25" customHeight="1" x14ac:dyDescent="0.2">
      <c r="A51" s="191"/>
      <c r="B51" s="182"/>
      <c r="C51" s="20" t="s">
        <v>53</v>
      </c>
      <c r="D51" s="22" t="s">
        <v>256</v>
      </c>
      <c r="E51" s="174">
        <v>7.5</v>
      </c>
      <c r="F51" s="44" t="s">
        <v>12</v>
      </c>
      <c r="G51" s="48"/>
      <c r="H51" s="50">
        <f t="shared" si="3"/>
        <v>0</v>
      </c>
      <c r="I51" s="189">
        <f t="shared" si="1"/>
        <v>0</v>
      </c>
      <c r="J51" s="49">
        <f t="shared" si="2"/>
        <v>0</v>
      </c>
    </row>
    <row r="52" spans="1:10" s="6" customFormat="1" ht="11.25" customHeight="1" x14ac:dyDescent="0.2">
      <c r="A52" s="191"/>
      <c r="B52" s="182"/>
      <c r="C52" s="17" t="s">
        <v>54</v>
      </c>
      <c r="D52" s="22" t="s">
        <v>257</v>
      </c>
      <c r="E52" s="174">
        <v>6.5</v>
      </c>
      <c r="F52" s="44" t="s">
        <v>12</v>
      </c>
      <c r="G52" s="48"/>
      <c r="H52" s="50">
        <f t="shared" si="3"/>
        <v>0</v>
      </c>
      <c r="I52" s="189">
        <f t="shared" si="1"/>
        <v>0</v>
      </c>
      <c r="J52" s="49">
        <f t="shared" si="2"/>
        <v>0</v>
      </c>
    </row>
    <row r="53" spans="1:10" s="6" customFormat="1" ht="11.25" customHeight="1" x14ac:dyDescent="0.2">
      <c r="A53" s="191"/>
      <c r="B53" s="182"/>
      <c r="C53" s="20" t="s">
        <v>55</v>
      </c>
      <c r="D53" s="22" t="s">
        <v>275</v>
      </c>
      <c r="E53" s="174">
        <v>8</v>
      </c>
      <c r="F53" s="44" t="s">
        <v>12</v>
      </c>
      <c r="G53" s="48"/>
      <c r="H53" s="50">
        <f t="shared" si="3"/>
        <v>0</v>
      </c>
      <c r="I53" s="189">
        <f t="shared" si="1"/>
        <v>0</v>
      </c>
      <c r="J53" s="49">
        <f t="shared" si="2"/>
        <v>0</v>
      </c>
    </row>
    <row r="54" spans="1:10" s="6" customFormat="1" ht="11.25" customHeight="1" x14ac:dyDescent="0.2">
      <c r="A54" s="191"/>
      <c r="B54" s="182"/>
      <c r="C54" s="17" t="s">
        <v>56</v>
      </c>
      <c r="D54" s="22" t="s">
        <v>198</v>
      </c>
      <c r="E54" s="174">
        <v>12.5</v>
      </c>
      <c r="F54" s="44" t="s">
        <v>12</v>
      </c>
      <c r="G54" s="48"/>
      <c r="H54" s="50">
        <f t="shared" si="3"/>
        <v>0</v>
      </c>
      <c r="I54" s="189">
        <f t="shared" si="1"/>
        <v>0</v>
      </c>
      <c r="J54" s="49">
        <f t="shared" si="2"/>
        <v>0</v>
      </c>
    </row>
    <row r="55" spans="1:10" s="6" customFormat="1" ht="11.25" customHeight="1" x14ac:dyDescent="0.2">
      <c r="A55" s="191"/>
      <c r="B55" s="182"/>
      <c r="C55" s="20" t="s">
        <v>57</v>
      </c>
      <c r="D55" s="22" t="s">
        <v>199</v>
      </c>
      <c r="E55" s="174">
        <v>7.5</v>
      </c>
      <c r="F55" s="44" t="s">
        <v>12</v>
      </c>
      <c r="G55" s="48"/>
      <c r="H55" s="50">
        <f t="shared" si="3"/>
        <v>0</v>
      </c>
      <c r="I55" s="189">
        <f t="shared" si="1"/>
        <v>0</v>
      </c>
      <c r="J55" s="49">
        <f t="shared" si="2"/>
        <v>0</v>
      </c>
    </row>
    <row r="56" spans="1:10" s="6" customFormat="1" ht="11.25" customHeight="1" x14ac:dyDescent="0.2">
      <c r="A56" s="191"/>
      <c r="B56" s="182"/>
      <c r="C56" s="17" t="s">
        <v>58</v>
      </c>
      <c r="D56" s="22" t="s">
        <v>200</v>
      </c>
      <c r="E56" s="176">
        <v>12</v>
      </c>
      <c r="F56" s="44" t="s">
        <v>12</v>
      </c>
      <c r="G56" s="48"/>
      <c r="H56" s="50">
        <f t="shared" si="3"/>
        <v>0</v>
      </c>
      <c r="I56" s="189">
        <f t="shared" si="1"/>
        <v>0</v>
      </c>
      <c r="J56" s="49">
        <f t="shared" si="2"/>
        <v>0</v>
      </c>
    </row>
    <row r="57" spans="1:10" s="6" customFormat="1" ht="11.25" customHeight="1" x14ac:dyDescent="0.2">
      <c r="A57" s="191"/>
      <c r="B57" s="182"/>
      <c r="C57" s="20" t="s">
        <v>59</v>
      </c>
      <c r="D57" s="22" t="s">
        <v>201</v>
      </c>
      <c r="E57" s="174">
        <v>5</v>
      </c>
      <c r="F57" s="44" t="s">
        <v>12</v>
      </c>
      <c r="G57" s="48"/>
      <c r="H57" s="50">
        <f t="shared" si="3"/>
        <v>0</v>
      </c>
      <c r="I57" s="189">
        <f t="shared" si="1"/>
        <v>0</v>
      </c>
      <c r="J57" s="49">
        <f t="shared" si="2"/>
        <v>0</v>
      </c>
    </row>
    <row r="58" spans="1:10" s="6" customFormat="1" ht="11.25" customHeight="1" x14ac:dyDescent="0.2">
      <c r="A58" s="191"/>
      <c r="B58" s="182"/>
      <c r="C58" s="17" t="s">
        <v>60</v>
      </c>
      <c r="D58" s="22" t="s">
        <v>202</v>
      </c>
      <c r="E58" s="176">
        <v>7.5</v>
      </c>
      <c r="F58" s="44" t="s">
        <v>12</v>
      </c>
      <c r="G58" s="48"/>
      <c r="H58" s="50">
        <f t="shared" si="3"/>
        <v>0</v>
      </c>
      <c r="I58" s="189">
        <f t="shared" si="1"/>
        <v>0</v>
      </c>
      <c r="J58" s="49">
        <f t="shared" si="2"/>
        <v>0</v>
      </c>
    </row>
    <row r="59" spans="1:10" s="6" customFormat="1" ht="11.25" customHeight="1" x14ac:dyDescent="0.2">
      <c r="A59" s="191"/>
      <c r="B59" s="182"/>
      <c r="C59" s="20" t="s">
        <v>61</v>
      </c>
      <c r="D59" s="22" t="s">
        <v>258</v>
      </c>
      <c r="E59" s="174">
        <v>35</v>
      </c>
      <c r="F59" s="44" t="s">
        <v>12</v>
      </c>
      <c r="G59" s="48"/>
      <c r="H59" s="50">
        <f t="shared" si="3"/>
        <v>0</v>
      </c>
      <c r="I59" s="189">
        <f t="shared" si="1"/>
        <v>0</v>
      </c>
      <c r="J59" s="49">
        <f t="shared" si="2"/>
        <v>0</v>
      </c>
    </row>
    <row r="60" spans="1:10" s="6" customFormat="1" ht="11.25" customHeight="1" x14ac:dyDescent="0.2">
      <c r="A60" s="191"/>
      <c r="B60" s="182"/>
      <c r="C60" s="17" t="s">
        <v>62</v>
      </c>
      <c r="D60" s="22" t="s">
        <v>259</v>
      </c>
      <c r="E60" s="176">
        <v>10</v>
      </c>
      <c r="F60" s="44" t="s">
        <v>12</v>
      </c>
      <c r="G60" s="48"/>
      <c r="H60" s="50">
        <f t="shared" si="3"/>
        <v>0</v>
      </c>
      <c r="I60" s="189">
        <f t="shared" si="1"/>
        <v>0</v>
      </c>
      <c r="J60" s="49">
        <f t="shared" si="2"/>
        <v>0</v>
      </c>
    </row>
    <row r="61" spans="1:10" s="6" customFormat="1" ht="11.25" customHeight="1" x14ac:dyDescent="0.2">
      <c r="A61" s="191"/>
      <c r="B61" s="181"/>
      <c r="C61" s="20" t="s">
        <v>63</v>
      </c>
      <c r="D61" s="22" t="s">
        <v>260</v>
      </c>
      <c r="E61" s="174">
        <v>25</v>
      </c>
      <c r="F61" s="43" t="s">
        <v>12</v>
      </c>
      <c r="G61" s="48"/>
      <c r="H61" s="49">
        <f t="shared" si="3"/>
        <v>0</v>
      </c>
      <c r="I61" s="189">
        <f t="shared" si="1"/>
        <v>0</v>
      </c>
      <c r="J61" s="49">
        <f t="shared" si="2"/>
        <v>0</v>
      </c>
    </row>
    <row r="62" spans="1:10" s="6" customFormat="1" ht="11.25" customHeight="1" x14ac:dyDescent="0.2">
      <c r="A62" s="191"/>
      <c r="B62" s="181"/>
      <c r="C62" s="17" t="s">
        <v>64</v>
      </c>
      <c r="D62" s="22" t="s">
        <v>203</v>
      </c>
      <c r="E62" s="174">
        <v>30</v>
      </c>
      <c r="F62" s="43" t="s">
        <v>12</v>
      </c>
      <c r="G62" s="48"/>
      <c r="H62" s="49">
        <f t="shared" si="3"/>
        <v>0</v>
      </c>
      <c r="I62" s="189">
        <f t="shared" si="1"/>
        <v>0</v>
      </c>
      <c r="J62" s="49">
        <f t="shared" si="2"/>
        <v>0</v>
      </c>
    </row>
    <row r="63" spans="1:10" s="6" customFormat="1" ht="11.25" customHeight="1" x14ac:dyDescent="0.2">
      <c r="A63" s="191"/>
      <c r="B63" s="181"/>
      <c r="C63" s="20" t="s">
        <v>65</v>
      </c>
      <c r="D63" s="22" t="s">
        <v>274</v>
      </c>
      <c r="E63" s="174">
        <v>28.5</v>
      </c>
      <c r="F63" s="43" t="s">
        <v>12</v>
      </c>
      <c r="G63" s="48"/>
      <c r="H63" s="49">
        <f t="shared" si="3"/>
        <v>0</v>
      </c>
      <c r="I63" s="189">
        <f t="shared" si="1"/>
        <v>0</v>
      </c>
      <c r="J63" s="49">
        <f t="shared" si="2"/>
        <v>0</v>
      </c>
    </row>
    <row r="64" spans="1:10" s="6" customFormat="1" ht="11.25" customHeight="1" x14ac:dyDescent="0.2">
      <c r="A64" s="191"/>
      <c r="B64" s="181"/>
      <c r="C64" s="17" t="s">
        <v>66</v>
      </c>
      <c r="D64" s="22" t="s">
        <v>204</v>
      </c>
      <c r="E64" s="174">
        <v>25</v>
      </c>
      <c r="F64" s="43" t="s">
        <v>12</v>
      </c>
      <c r="G64" s="48"/>
      <c r="H64" s="49">
        <f t="shared" si="3"/>
        <v>0</v>
      </c>
      <c r="I64" s="189">
        <f t="shared" si="1"/>
        <v>0</v>
      </c>
      <c r="J64" s="49">
        <f t="shared" si="2"/>
        <v>0</v>
      </c>
    </row>
    <row r="65" spans="1:10" s="6" customFormat="1" ht="11.25" customHeight="1" x14ac:dyDescent="0.2">
      <c r="A65" s="191"/>
      <c r="B65" s="181"/>
      <c r="C65" s="20" t="s">
        <v>67</v>
      </c>
      <c r="D65" s="22" t="s">
        <v>273</v>
      </c>
      <c r="E65" s="176">
        <v>9.5</v>
      </c>
      <c r="F65" s="43" t="s">
        <v>12</v>
      </c>
      <c r="G65" s="48"/>
      <c r="H65" s="49">
        <f t="shared" si="3"/>
        <v>0</v>
      </c>
      <c r="I65" s="189">
        <f t="shared" si="1"/>
        <v>0</v>
      </c>
      <c r="J65" s="49">
        <f t="shared" si="2"/>
        <v>0</v>
      </c>
    </row>
    <row r="66" spans="1:10" s="6" customFormat="1" ht="11.25" customHeight="1" x14ac:dyDescent="0.2">
      <c r="A66" s="191"/>
      <c r="B66" s="181"/>
      <c r="C66" s="17" t="s">
        <v>68</v>
      </c>
      <c r="D66" s="22" t="s">
        <v>205</v>
      </c>
      <c r="E66" s="174">
        <v>113.5</v>
      </c>
      <c r="F66" s="43" t="s">
        <v>12</v>
      </c>
      <c r="G66" s="48"/>
      <c r="H66" s="49">
        <f t="shared" si="3"/>
        <v>0</v>
      </c>
      <c r="I66" s="189">
        <f t="shared" si="1"/>
        <v>0</v>
      </c>
      <c r="J66" s="49">
        <f t="shared" si="2"/>
        <v>0</v>
      </c>
    </row>
    <row r="67" spans="1:10" s="6" customFormat="1" ht="11.25" customHeight="1" x14ac:dyDescent="0.2">
      <c r="A67" s="191"/>
      <c r="B67" s="182"/>
      <c r="C67" s="20" t="s">
        <v>69</v>
      </c>
      <c r="D67" s="22" t="s">
        <v>261</v>
      </c>
      <c r="E67" s="174">
        <v>103</v>
      </c>
      <c r="F67" s="44" t="s">
        <v>12</v>
      </c>
      <c r="G67" s="48"/>
      <c r="H67" s="50">
        <f t="shared" si="3"/>
        <v>0</v>
      </c>
      <c r="I67" s="189">
        <f t="shared" si="1"/>
        <v>0</v>
      </c>
      <c r="J67" s="49">
        <f t="shared" si="2"/>
        <v>0</v>
      </c>
    </row>
    <row r="68" spans="1:10" s="6" customFormat="1" ht="11.25" customHeight="1" x14ac:dyDescent="0.2">
      <c r="A68" s="191"/>
      <c r="B68" s="181"/>
      <c r="C68" s="17" t="s">
        <v>70</v>
      </c>
      <c r="D68" s="22" t="s">
        <v>262</v>
      </c>
      <c r="E68" s="174">
        <v>40</v>
      </c>
      <c r="F68" s="43" t="s">
        <v>12</v>
      </c>
      <c r="G68" s="48"/>
      <c r="H68" s="49">
        <f t="shared" si="3"/>
        <v>0</v>
      </c>
      <c r="I68" s="189">
        <f t="shared" si="1"/>
        <v>0</v>
      </c>
      <c r="J68" s="49">
        <f t="shared" si="2"/>
        <v>0</v>
      </c>
    </row>
    <row r="69" spans="1:10" s="6" customFormat="1" ht="11.25" customHeight="1" x14ac:dyDescent="0.2">
      <c r="A69" s="191"/>
      <c r="B69" s="181"/>
      <c r="C69" s="20" t="s">
        <v>71</v>
      </c>
      <c r="D69" s="22" t="s">
        <v>263</v>
      </c>
      <c r="E69" s="174">
        <v>40</v>
      </c>
      <c r="F69" s="43" t="s">
        <v>12</v>
      </c>
      <c r="G69" s="48"/>
      <c r="H69" s="49">
        <f t="shared" si="3"/>
        <v>0</v>
      </c>
      <c r="I69" s="189">
        <f t="shared" si="1"/>
        <v>0</v>
      </c>
      <c r="J69" s="49">
        <f t="shared" si="2"/>
        <v>0</v>
      </c>
    </row>
    <row r="70" spans="1:10" s="6" customFormat="1" ht="11.25" customHeight="1" x14ac:dyDescent="0.2">
      <c r="A70" s="191"/>
      <c r="B70" s="182"/>
      <c r="C70" s="17" t="s">
        <v>72</v>
      </c>
      <c r="D70" s="22" t="s">
        <v>206</v>
      </c>
      <c r="E70" s="174">
        <v>32</v>
      </c>
      <c r="F70" s="44" t="s">
        <v>12</v>
      </c>
      <c r="G70" s="48"/>
      <c r="H70" s="50">
        <f t="shared" si="3"/>
        <v>0</v>
      </c>
      <c r="I70" s="189">
        <f t="shared" si="1"/>
        <v>0</v>
      </c>
      <c r="J70" s="49">
        <f t="shared" si="2"/>
        <v>0</v>
      </c>
    </row>
    <row r="71" spans="1:10" s="6" customFormat="1" ht="11.25" customHeight="1" x14ac:dyDescent="0.2">
      <c r="A71" s="191"/>
      <c r="B71" s="182"/>
      <c r="C71" s="20" t="s">
        <v>73</v>
      </c>
      <c r="D71" s="22" t="s">
        <v>207</v>
      </c>
      <c r="E71" s="174">
        <v>44</v>
      </c>
      <c r="F71" s="44" t="s">
        <v>12</v>
      </c>
      <c r="G71" s="48"/>
      <c r="H71" s="50">
        <f t="shared" si="3"/>
        <v>0</v>
      </c>
      <c r="I71" s="189">
        <f t="shared" si="1"/>
        <v>0</v>
      </c>
      <c r="J71" s="49">
        <f t="shared" si="2"/>
        <v>0</v>
      </c>
    </row>
    <row r="72" spans="1:10" s="6" customFormat="1" ht="11.25" customHeight="1" x14ac:dyDescent="0.2">
      <c r="A72" s="191"/>
      <c r="B72" s="40"/>
      <c r="C72" s="17" t="s">
        <v>74</v>
      </c>
      <c r="D72" s="22" t="s">
        <v>208</v>
      </c>
      <c r="E72" s="174">
        <v>14.5</v>
      </c>
      <c r="F72" s="45" t="s">
        <v>12</v>
      </c>
      <c r="G72" s="48"/>
      <c r="H72" s="51">
        <f t="shared" si="3"/>
        <v>0</v>
      </c>
      <c r="I72" s="189">
        <f t="shared" si="1"/>
        <v>0</v>
      </c>
      <c r="J72" s="49">
        <f t="shared" si="2"/>
        <v>0</v>
      </c>
    </row>
    <row r="73" spans="1:10" s="6" customFormat="1" ht="11.25" customHeight="1" x14ac:dyDescent="0.2">
      <c r="A73" s="191"/>
      <c r="B73" s="182"/>
      <c r="C73" s="20" t="s">
        <v>75</v>
      </c>
      <c r="D73" s="22" t="s">
        <v>209</v>
      </c>
      <c r="E73" s="176">
        <v>7.5</v>
      </c>
      <c r="F73" s="44" t="s">
        <v>12</v>
      </c>
      <c r="G73" s="48"/>
      <c r="H73" s="50">
        <f t="shared" si="3"/>
        <v>0</v>
      </c>
      <c r="I73" s="189">
        <f t="shared" si="1"/>
        <v>0</v>
      </c>
      <c r="J73" s="49">
        <f t="shared" si="2"/>
        <v>0</v>
      </c>
    </row>
    <row r="74" spans="1:10" s="6" customFormat="1" ht="11.25" customHeight="1" x14ac:dyDescent="0.2">
      <c r="A74" s="191"/>
      <c r="B74" s="182"/>
      <c r="C74" s="17" t="s">
        <v>76</v>
      </c>
      <c r="D74" s="22" t="s">
        <v>210</v>
      </c>
      <c r="E74" s="174">
        <v>10</v>
      </c>
      <c r="F74" s="44" t="s">
        <v>12</v>
      </c>
      <c r="G74" s="48"/>
      <c r="H74" s="50">
        <f t="shared" ref="H74:H113" si="4">G74*12</f>
        <v>0</v>
      </c>
      <c r="I74" s="189">
        <f t="shared" si="1"/>
        <v>0</v>
      </c>
      <c r="J74" s="49">
        <f t="shared" si="2"/>
        <v>0</v>
      </c>
    </row>
    <row r="75" spans="1:10" s="6" customFormat="1" ht="11.25" customHeight="1" x14ac:dyDescent="0.2">
      <c r="A75" s="191"/>
      <c r="B75" s="182"/>
      <c r="C75" s="20" t="s">
        <v>77</v>
      </c>
      <c r="D75" s="22" t="s">
        <v>264</v>
      </c>
      <c r="E75" s="174">
        <v>32.5</v>
      </c>
      <c r="F75" s="44" t="s">
        <v>12</v>
      </c>
      <c r="G75" s="48"/>
      <c r="H75" s="50">
        <f t="shared" si="4"/>
        <v>0</v>
      </c>
      <c r="I75" s="189">
        <f t="shared" si="1"/>
        <v>0</v>
      </c>
      <c r="J75" s="49">
        <f t="shared" si="2"/>
        <v>0</v>
      </c>
    </row>
    <row r="76" spans="1:10" s="6" customFormat="1" ht="11.25" customHeight="1" x14ac:dyDescent="0.2">
      <c r="A76" s="191"/>
      <c r="B76" s="182"/>
      <c r="C76" s="17" t="s">
        <v>78</v>
      </c>
      <c r="D76" s="22" t="s">
        <v>272</v>
      </c>
      <c r="E76" s="174">
        <v>12.5</v>
      </c>
      <c r="F76" s="44" t="s">
        <v>12</v>
      </c>
      <c r="G76" s="48"/>
      <c r="H76" s="50">
        <f t="shared" si="4"/>
        <v>0</v>
      </c>
      <c r="I76" s="189">
        <f t="shared" si="1"/>
        <v>0</v>
      </c>
      <c r="J76" s="49">
        <f t="shared" si="2"/>
        <v>0</v>
      </c>
    </row>
    <row r="77" spans="1:10" s="6" customFormat="1" ht="11.25" customHeight="1" x14ac:dyDescent="0.2">
      <c r="A77" s="191"/>
      <c r="B77" s="182"/>
      <c r="C77" s="20" t="s">
        <v>79</v>
      </c>
      <c r="D77" s="22" t="s">
        <v>211</v>
      </c>
      <c r="E77" s="174">
        <v>10</v>
      </c>
      <c r="F77" s="44" t="s">
        <v>12</v>
      </c>
      <c r="G77" s="48"/>
      <c r="H77" s="50">
        <f t="shared" si="4"/>
        <v>0</v>
      </c>
      <c r="I77" s="189">
        <f t="shared" ref="I77:I113" si="5">ROUND(G77*(1+$J$3),2)</f>
        <v>0</v>
      </c>
      <c r="J77" s="49">
        <f t="shared" ref="J77:J113" si="6">ROUND(H77*(1+$J$3),2)</f>
        <v>0</v>
      </c>
    </row>
    <row r="78" spans="1:10" s="6" customFormat="1" ht="11.25" customHeight="1" x14ac:dyDescent="0.2">
      <c r="A78" s="191"/>
      <c r="B78" s="182"/>
      <c r="C78" s="17" t="s">
        <v>80</v>
      </c>
      <c r="D78" s="22" t="s">
        <v>212</v>
      </c>
      <c r="E78" s="174">
        <v>7.5</v>
      </c>
      <c r="F78" s="44" t="s">
        <v>12</v>
      </c>
      <c r="G78" s="48"/>
      <c r="H78" s="50">
        <f t="shared" si="4"/>
        <v>0</v>
      </c>
      <c r="I78" s="189">
        <f t="shared" si="5"/>
        <v>0</v>
      </c>
      <c r="J78" s="49">
        <f t="shared" si="6"/>
        <v>0</v>
      </c>
    </row>
    <row r="79" spans="1:10" s="6" customFormat="1" ht="11.25" customHeight="1" x14ac:dyDescent="0.2">
      <c r="A79" s="191"/>
      <c r="B79" s="182"/>
      <c r="C79" s="20" t="s">
        <v>81</v>
      </c>
      <c r="D79" s="22" t="s">
        <v>271</v>
      </c>
      <c r="E79" s="174">
        <v>10</v>
      </c>
      <c r="F79" s="44" t="s">
        <v>12</v>
      </c>
      <c r="G79" s="48"/>
      <c r="H79" s="50">
        <f t="shared" si="4"/>
        <v>0</v>
      </c>
      <c r="I79" s="189">
        <f t="shared" si="5"/>
        <v>0</v>
      </c>
      <c r="J79" s="49">
        <f t="shared" si="6"/>
        <v>0</v>
      </c>
    </row>
    <row r="80" spans="1:10" s="6" customFormat="1" ht="11.25" customHeight="1" x14ac:dyDescent="0.2">
      <c r="A80" s="191"/>
      <c r="B80" s="182"/>
      <c r="C80" s="17" t="s">
        <v>82</v>
      </c>
      <c r="D80" s="22" t="s">
        <v>213</v>
      </c>
      <c r="E80" s="174">
        <v>17.5</v>
      </c>
      <c r="F80" s="44" t="s">
        <v>12</v>
      </c>
      <c r="G80" s="48"/>
      <c r="H80" s="50">
        <f t="shared" si="4"/>
        <v>0</v>
      </c>
      <c r="I80" s="189">
        <f t="shared" si="5"/>
        <v>0</v>
      </c>
      <c r="J80" s="49">
        <f t="shared" si="6"/>
        <v>0</v>
      </c>
    </row>
    <row r="81" spans="1:10" s="6" customFormat="1" ht="11.25" customHeight="1" x14ac:dyDescent="0.2">
      <c r="A81" s="191"/>
      <c r="B81" s="182"/>
      <c r="C81" s="20" t="s">
        <v>83</v>
      </c>
      <c r="D81" s="22" t="s">
        <v>265</v>
      </c>
      <c r="E81" s="174">
        <v>35</v>
      </c>
      <c r="F81" s="44" t="s">
        <v>12</v>
      </c>
      <c r="G81" s="48"/>
      <c r="H81" s="50">
        <f t="shared" si="4"/>
        <v>0</v>
      </c>
      <c r="I81" s="189">
        <f t="shared" si="5"/>
        <v>0</v>
      </c>
      <c r="J81" s="49">
        <f t="shared" si="6"/>
        <v>0</v>
      </c>
    </row>
    <row r="82" spans="1:10" s="6" customFormat="1" ht="11.25" customHeight="1" x14ac:dyDescent="0.2">
      <c r="A82" s="191"/>
      <c r="B82" s="182"/>
      <c r="C82" s="17" t="s">
        <v>84</v>
      </c>
      <c r="D82" s="22" t="s">
        <v>240</v>
      </c>
      <c r="E82" s="174">
        <v>9</v>
      </c>
      <c r="F82" s="44" t="s">
        <v>12</v>
      </c>
      <c r="G82" s="48"/>
      <c r="H82" s="50">
        <f t="shared" si="4"/>
        <v>0</v>
      </c>
      <c r="I82" s="189">
        <f t="shared" si="5"/>
        <v>0</v>
      </c>
      <c r="J82" s="49">
        <f t="shared" si="6"/>
        <v>0</v>
      </c>
    </row>
    <row r="83" spans="1:10" s="6" customFormat="1" ht="11.25" customHeight="1" x14ac:dyDescent="0.2">
      <c r="A83" s="191"/>
      <c r="B83" s="182"/>
      <c r="C83" s="20" t="s">
        <v>85</v>
      </c>
      <c r="D83" s="22" t="s">
        <v>214</v>
      </c>
      <c r="E83" s="174">
        <v>31</v>
      </c>
      <c r="F83" s="44" t="s">
        <v>12</v>
      </c>
      <c r="G83" s="48"/>
      <c r="H83" s="50">
        <f t="shared" si="4"/>
        <v>0</v>
      </c>
      <c r="I83" s="189">
        <f t="shared" si="5"/>
        <v>0</v>
      </c>
      <c r="J83" s="49">
        <f t="shared" si="6"/>
        <v>0</v>
      </c>
    </row>
    <row r="84" spans="1:10" s="108" customFormat="1" ht="11.25" customHeight="1" x14ac:dyDescent="0.2">
      <c r="A84" s="191"/>
      <c r="B84" s="181"/>
      <c r="C84" s="17" t="s">
        <v>86</v>
      </c>
      <c r="D84" s="22" t="s">
        <v>266</v>
      </c>
      <c r="E84" s="174">
        <v>47.5</v>
      </c>
      <c r="F84" s="43" t="s">
        <v>12</v>
      </c>
      <c r="G84" s="48"/>
      <c r="H84" s="49">
        <f t="shared" si="4"/>
        <v>0</v>
      </c>
      <c r="I84" s="189">
        <f t="shared" si="5"/>
        <v>0</v>
      </c>
      <c r="J84" s="49">
        <f t="shared" si="6"/>
        <v>0</v>
      </c>
    </row>
    <row r="85" spans="1:10" s="6" customFormat="1" ht="11.25" customHeight="1" x14ac:dyDescent="0.2">
      <c r="A85" s="191"/>
      <c r="B85" s="182"/>
      <c r="C85" s="20" t="s">
        <v>87</v>
      </c>
      <c r="D85" s="22" t="s">
        <v>241</v>
      </c>
      <c r="E85" s="174">
        <v>18.5</v>
      </c>
      <c r="F85" s="44" t="s">
        <v>12</v>
      </c>
      <c r="G85" s="48"/>
      <c r="H85" s="50">
        <f t="shared" si="4"/>
        <v>0</v>
      </c>
      <c r="I85" s="189">
        <f t="shared" si="5"/>
        <v>0</v>
      </c>
      <c r="J85" s="49">
        <f t="shared" si="6"/>
        <v>0</v>
      </c>
    </row>
    <row r="86" spans="1:10" s="6" customFormat="1" ht="11.25" customHeight="1" x14ac:dyDescent="0.2">
      <c r="A86" s="191"/>
      <c r="B86" s="182"/>
      <c r="C86" s="17" t="s">
        <v>88</v>
      </c>
      <c r="D86" s="22" t="s">
        <v>270</v>
      </c>
      <c r="E86" s="174">
        <v>17.5</v>
      </c>
      <c r="F86" s="44" t="s">
        <v>12</v>
      </c>
      <c r="G86" s="48"/>
      <c r="H86" s="50">
        <f t="shared" si="4"/>
        <v>0</v>
      </c>
      <c r="I86" s="189">
        <f t="shared" si="5"/>
        <v>0</v>
      </c>
      <c r="J86" s="49">
        <f t="shared" si="6"/>
        <v>0</v>
      </c>
    </row>
    <row r="87" spans="1:10" s="6" customFormat="1" ht="11.25" customHeight="1" x14ac:dyDescent="0.2">
      <c r="A87" s="191"/>
      <c r="B87" s="182"/>
      <c r="C87" s="20" t="s">
        <v>89</v>
      </c>
      <c r="D87" s="22" t="s">
        <v>242</v>
      </c>
      <c r="E87" s="176">
        <v>14</v>
      </c>
      <c r="F87" s="44" t="s">
        <v>12</v>
      </c>
      <c r="G87" s="48"/>
      <c r="H87" s="50">
        <f t="shared" si="4"/>
        <v>0</v>
      </c>
      <c r="I87" s="189">
        <f t="shared" si="5"/>
        <v>0</v>
      </c>
      <c r="J87" s="49">
        <f t="shared" si="6"/>
        <v>0</v>
      </c>
    </row>
    <row r="88" spans="1:10" s="6" customFormat="1" ht="11.25" customHeight="1" x14ac:dyDescent="0.2">
      <c r="A88" s="191"/>
      <c r="B88" s="182"/>
      <c r="C88" s="17" t="s">
        <v>90</v>
      </c>
      <c r="D88" s="22" t="s">
        <v>215</v>
      </c>
      <c r="E88" s="174">
        <v>69</v>
      </c>
      <c r="F88" s="44" t="s">
        <v>12</v>
      </c>
      <c r="G88" s="48"/>
      <c r="H88" s="50">
        <f t="shared" si="4"/>
        <v>0</v>
      </c>
      <c r="I88" s="189">
        <f t="shared" si="5"/>
        <v>0</v>
      </c>
      <c r="J88" s="49">
        <f t="shared" si="6"/>
        <v>0</v>
      </c>
    </row>
    <row r="89" spans="1:10" s="6" customFormat="1" ht="11.25" customHeight="1" x14ac:dyDescent="0.2">
      <c r="A89" s="191"/>
      <c r="B89" s="182"/>
      <c r="C89" s="20" t="s">
        <v>91</v>
      </c>
      <c r="D89" s="22" t="s">
        <v>216</v>
      </c>
      <c r="E89" s="174">
        <v>5</v>
      </c>
      <c r="F89" s="44" t="s">
        <v>12</v>
      </c>
      <c r="G89" s="48"/>
      <c r="H89" s="50">
        <f t="shared" si="4"/>
        <v>0</v>
      </c>
      <c r="I89" s="189">
        <f t="shared" si="5"/>
        <v>0</v>
      </c>
      <c r="J89" s="49">
        <f t="shared" si="6"/>
        <v>0</v>
      </c>
    </row>
    <row r="90" spans="1:10" s="6" customFormat="1" ht="11.25" customHeight="1" x14ac:dyDescent="0.2">
      <c r="A90" s="191"/>
      <c r="B90" s="182"/>
      <c r="C90" s="17" t="s">
        <v>92</v>
      </c>
      <c r="D90" s="22" t="s">
        <v>269</v>
      </c>
      <c r="E90" s="174">
        <v>39</v>
      </c>
      <c r="F90" s="44" t="s">
        <v>12</v>
      </c>
      <c r="G90" s="48"/>
      <c r="H90" s="50">
        <f t="shared" si="4"/>
        <v>0</v>
      </c>
      <c r="I90" s="189">
        <f t="shared" si="5"/>
        <v>0</v>
      </c>
      <c r="J90" s="49">
        <f t="shared" si="6"/>
        <v>0</v>
      </c>
    </row>
    <row r="91" spans="1:10" s="6" customFormat="1" ht="11.25" customHeight="1" x14ac:dyDescent="0.2">
      <c r="A91" s="191"/>
      <c r="B91" s="182"/>
      <c r="C91" s="20" t="s">
        <v>93</v>
      </c>
      <c r="D91" s="22" t="s">
        <v>217</v>
      </c>
      <c r="E91" s="174">
        <v>16.5</v>
      </c>
      <c r="F91" s="44" t="s">
        <v>12</v>
      </c>
      <c r="G91" s="48"/>
      <c r="H91" s="50">
        <f t="shared" si="4"/>
        <v>0</v>
      </c>
      <c r="I91" s="189">
        <f t="shared" si="5"/>
        <v>0</v>
      </c>
      <c r="J91" s="49">
        <f t="shared" si="6"/>
        <v>0</v>
      </c>
    </row>
    <row r="92" spans="1:10" s="6" customFormat="1" ht="11.25" customHeight="1" x14ac:dyDescent="0.2">
      <c r="A92" s="191"/>
      <c r="B92" s="182"/>
      <c r="C92" s="17" t="s">
        <v>94</v>
      </c>
      <c r="D92" s="22" t="s">
        <v>218</v>
      </c>
      <c r="E92" s="176">
        <v>7.5</v>
      </c>
      <c r="F92" s="44" t="s">
        <v>12</v>
      </c>
      <c r="G92" s="48"/>
      <c r="H92" s="50">
        <f t="shared" si="4"/>
        <v>0</v>
      </c>
      <c r="I92" s="189">
        <f t="shared" si="5"/>
        <v>0</v>
      </c>
      <c r="J92" s="49">
        <f t="shared" si="6"/>
        <v>0</v>
      </c>
    </row>
    <row r="93" spans="1:10" s="6" customFormat="1" ht="11.25" customHeight="1" x14ac:dyDescent="0.2">
      <c r="A93" s="191"/>
      <c r="B93" s="182"/>
      <c r="C93" s="20" t="s">
        <v>95</v>
      </c>
      <c r="D93" s="22" t="s">
        <v>219</v>
      </c>
      <c r="E93" s="174">
        <v>22</v>
      </c>
      <c r="F93" s="44" t="s">
        <v>12</v>
      </c>
      <c r="G93" s="48"/>
      <c r="H93" s="50">
        <f t="shared" si="4"/>
        <v>0</v>
      </c>
      <c r="I93" s="189">
        <f t="shared" si="5"/>
        <v>0</v>
      </c>
      <c r="J93" s="49">
        <f t="shared" si="6"/>
        <v>0</v>
      </c>
    </row>
    <row r="94" spans="1:10" s="6" customFormat="1" ht="11.25" customHeight="1" x14ac:dyDescent="0.2">
      <c r="A94" s="191"/>
      <c r="B94" s="182"/>
      <c r="C94" s="17" t="s">
        <v>96</v>
      </c>
      <c r="D94" s="172" t="s">
        <v>267</v>
      </c>
      <c r="E94" s="178">
        <v>21</v>
      </c>
      <c r="F94" s="44" t="s">
        <v>12</v>
      </c>
      <c r="G94" s="48"/>
      <c r="H94" s="50">
        <f t="shared" si="4"/>
        <v>0</v>
      </c>
      <c r="I94" s="189">
        <f t="shared" si="5"/>
        <v>0</v>
      </c>
      <c r="J94" s="49">
        <f t="shared" si="6"/>
        <v>0</v>
      </c>
    </row>
    <row r="95" spans="1:10" s="6" customFormat="1" ht="11.25" customHeight="1" x14ac:dyDescent="0.2">
      <c r="A95" s="191"/>
      <c r="B95" s="182"/>
      <c r="C95" s="20" t="s">
        <v>97</v>
      </c>
      <c r="D95" s="172" t="s">
        <v>220</v>
      </c>
      <c r="E95" s="178">
        <v>10</v>
      </c>
      <c r="F95" s="44" t="s">
        <v>12</v>
      </c>
      <c r="G95" s="48"/>
      <c r="H95" s="50">
        <f t="shared" si="4"/>
        <v>0</v>
      </c>
      <c r="I95" s="189">
        <f t="shared" si="5"/>
        <v>0</v>
      </c>
      <c r="J95" s="49">
        <f t="shared" si="6"/>
        <v>0</v>
      </c>
    </row>
    <row r="96" spans="1:10" s="6" customFormat="1" ht="11.25" customHeight="1" x14ac:dyDescent="0.2">
      <c r="A96" s="191"/>
      <c r="B96" s="182"/>
      <c r="C96" s="17" t="s">
        <v>98</v>
      </c>
      <c r="D96" s="172" t="s">
        <v>221</v>
      </c>
      <c r="E96" s="178">
        <v>5</v>
      </c>
      <c r="F96" s="44" t="s">
        <v>12</v>
      </c>
      <c r="G96" s="48"/>
      <c r="H96" s="50">
        <f t="shared" si="4"/>
        <v>0</v>
      </c>
      <c r="I96" s="189">
        <f t="shared" si="5"/>
        <v>0</v>
      </c>
      <c r="J96" s="49">
        <f t="shared" si="6"/>
        <v>0</v>
      </c>
    </row>
    <row r="97" spans="1:10" s="6" customFormat="1" ht="11.25" customHeight="1" x14ac:dyDescent="0.2">
      <c r="A97" s="191"/>
      <c r="B97" s="182"/>
      <c r="C97" s="20" t="s">
        <v>99</v>
      </c>
      <c r="D97" s="172" t="s">
        <v>222</v>
      </c>
      <c r="E97" s="178">
        <v>3.5</v>
      </c>
      <c r="F97" s="44" t="s">
        <v>12</v>
      </c>
      <c r="G97" s="48"/>
      <c r="H97" s="50">
        <f t="shared" si="4"/>
        <v>0</v>
      </c>
      <c r="I97" s="189">
        <f t="shared" si="5"/>
        <v>0</v>
      </c>
      <c r="J97" s="49">
        <f t="shared" si="6"/>
        <v>0</v>
      </c>
    </row>
    <row r="98" spans="1:10" s="6" customFormat="1" ht="11.25" customHeight="1" x14ac:dyDescent="0.2">
      <c r="A98" s="191"/>
      <c r="B98" s="182"/>
      <c r="C98" s="17" t="s">
        <v>100</v>
      </c>
      <c r="D98" s="172" t="s">
        <v>223</v>
      </c>
      <c r="E98" s="178">
        <v>5</v>
      </c>
      <c r="F98" s="44" t="s">
        <v>12</v>
      </c>
      <c r="G98" s="48"/>
      <c r="H98" s="50">
        <f t="shared" si="4"/>
        <v>0</v>
      </c>
      <c r="I98" s="189">
        <f t="shared" si="5"/>
        <v>0</v>
      </c>
      <c r="J98" s="49">
        <f t="shared" si="6"/>
        <v>0</v>
      </c>
    </row>
    <row r="99" spans="1:10" s="6" customFormat="1" ht="11.25" customHeight="1" x14ac:dyDescent="0.2">
      <c r="A99" s="191"/>
      <c r="B99" s="182"/>
      <c r="C99" s="20" t="s">
        <v>101</v>
      </c>
      <c r="D99" s="172" t="s">
        <v>243</v>
      </c>
      <c r="E99" s="178">
        <v>5</v>
      </c>
      <c r="F99" s="44" t="s">
        <v>12</v>
      </c>
      <c r="G99" s="48"/>
      <c r="H99" s="50">
        <f t="shared" si="4"/>
        <v>0</v>
      </c>
      <c r="I99" s="189">
        <f t="shared" si="5"/>
        <v>0</v>
      </c>
      <c r="J99" s="49">
        <f t="shared" si="6"/>
        <v>0</v>
      </c>
    </row>
    <row r="100" spans="1:10" s="6" customFormat="1" ht="11.25" customHeight="1" x14ac:dyDescent="0.2">
      <c r="A100" s="191"/>
      <c r="B100" s="182"/>
      <c r="C100" s="17" t="s">
        <v>102</v>
      </c>
      <c r="D100" s="172" t="s">
        <v>224</v>
      </c>
      <c r="E100" s="178">
        <v>1.75</v>
      </c>
      <c r="F100" s="44" t="s">
        <v>12</v>
      </c>
      <c r="G100" s="48"/>
      <c r="H100" s="50">
        <f t="shared" si="4"/>
        <v>0</v>
      </c>
      <c r="I100" s="189">
        <f t="shared" si="5"/>
        <v>0</v>
      </c>
      <c r="J100" s="49">
        <f t="shared" si="6"/>
        <v>0</v>
      </c>
    </row>
    <row r="101" spans="1:10" s="6" customFormat="1" ht="11.25" customHeight="1" x14ac:dyDescent="0.2">
      <c r="A101" s="191"/>
      <c r="B101" s="182"/>
      <c r="C101" s="20" t="s">
        <v>138</v>
      </c>
      <c r="D101" s="172" t="s">
        <v>225</v>
      </c>
      <c r="E101" s="178">
        <v>10</v>
      </c>
      <c r="F101" s="44" t="s">
        <v>12</v>
      </c>
      <c r="G101" s="48"/>
      <c r="H101" s="50">
        <f t="shared" si="4"/>
        <v>0</v>
      </c>
      <c r="I101" s="189">
        <f t="shared" si="5"/>
        <v>0</v>
      </c>
      <c r="J101" s="49">
        <f t="shared" si="6"/>
        <v>0</v>
      </c>
    </row>
    <row r="102" spans="1:10" s="6" customFormat="1" ht="11.25" customHeight="1" x14ac:dyDescent="0.2">
      <c r="A102" s="191"/>
      <c r="B102" s="182"/>
      <c r="C102" s="17" t="s">
        <v>139</v>
      </c>
      <c r="D102" s="172" t="s">
        <v>226</v>
      </c>
      <c r="E102" s="178">
        <v>2</v>
      </c>
      <c r="F102" s="44" t="s">
        <v>12</v>
      </c>
      <c r="G102" s="48"/>
      <c r="H102" s="50">
        <f t="shared" si="4"/>
        <v>0</v>
      </c>
      <c r="I102" s="189">
        <f t="shared" si="5"/>
        <v>0</v>
      </c>
      <c r="J102" s="49">
        <f t="shared" si="6"/>
        <v>0</v>
      </c>
    </row>
    <row r="103" spans="1:10" s="6" customFormat="1" ht="11.25" customHeight="1" x14ac:dyDescent="0.2">
      <c r="A103" s="191"/>
      <c r="B103" s="182"/>
      <c r="C103" s="20" t="s">
        <v>103</v>
      </c>
      <c r="D103" s="172" t="s">
        <v>227</v>
      </c>
      <c r="E103" s="178">
        <v>3</v>
      </c>
      <c r="F103" s="44" t="s">
        <v>12</v>
      </c>
      <c r="G103" s="48"/>
      <c r="H103" s="50">
        <f t="shared" si="4"/>
        <v>0</v>
      </c>
      <c r="I103" s="189">
        <f t="shared" si="5"/>
        <v>0</v>
      </c>
      <c r="J103" s="49">
        <f t="shared" si="6"/>
        <v>0</v>
      </c>
    </row>
    <row r="104" spans="1:10" s="6" customFormat="1" ht="11.25" customHeight="1" x14ac:dyDescent="0.2">
      <c r="A104" s="191"/>
      <c r="B104" s="182"/>
      <c r="C104" s="17" t="s">
        <v>104</v>
      </c>
      <c r="D104" s="172" t="s">
        <v>228</v>
      </c>
      <c r="E104" s="178">
        <v>1.5</v>
      </c>
      <c r="F104" s="44" t="s">
        <v>12</v>
      </c>
      <c r="G104" s="48"/>
      <c r="H104" s="50">
        <f t="shared" si="4"/>
        <v>0</v>
      </c>
      <c r="I104" s="189">
        <f t="shared" si="5"/>
        <v>0</v>
      </c>
      <c r="J104" s="49">
        <f t="shared" si="6"/>
        <v>0</v>
      </c>
    </row>
    <row r="105" spans="1:10" s="6" customFormat="1" ht="11.25" customHeight="1" x14ac:dyDescent="0.2">
      <c r="A105" s="191"/>
      <c r="B105" s="182"/>
      <c r="C105" s="20" t="s">
        <v>140</v>
      </c>
      <c r="D105" s="172" t="s">
        <v>229</v>
      </c>
      <c r="E105" s="178">
        <v>5</v>
      </c>
      <c r="F105" s="44" t="s">
        <v>12</v>
      </c>
      <c r="G105" s="48"/>
      <c r="H105" s="50">
        <f t="shared" si="4"/>
        <v>0</v>
      </c>
      <c r="I105" s="189">
        <f t="shared" si="5"/>
        <v>0</v>
      </c>
      <c r="J105" s="49">
        <f t="shared" si="6"/>
        <v>0</v>
      </c>
    </row>
    <row r="106" spans="1:10" s="6" customFormat="1" ht="11.25" customHeight="1" x14ac:dyDescent="0.2">
      <c r="A106" s="191"/>
      <c r="B106" s="182"/>
      <c r="C106" s="17" t="s">
        <v>105</v>
      </c>
      <c r="D106" s="172" t="s">
        <v>230</v>
      </c>
      <c r="E106" s="178">
        <v>3</v>
      </c>
      <c r="F106" s="44" t="s">
        <v>12</v>
      </c>
      <c r="G106" s="48"/>
      <c r="H106" s="50">
        <f t="shared" si="4"/>
        <v>0</v>
      </c>
      <c r="I106" s="189">
        <f t="shared" si="5"/>
        <v>0</v>
      </c>
      <c r="J106" s="49">
        <f t="shared" si="6"/>
        <v>0</v>
      </c>
    </row>
    <row r="107" spans="1:10" s="6" customFormat="1" ht="11.25" customHeight="1" x14ac:dyDescent="0.2">
      <c r="A107" s="191"/>
      <c r="B107" s="182"/>
      <c r="C107" s="20" t="s">
        <v>106</v>
      </c>
      <c r="D107" s="172" t="s">
        <v>231</v>
      </c>
      <c r="E107" s="178">
        <v>2.5</v>
      </c>
      <c r="F107" s="44" t="s">
        <v>12</v>
      </c>
      <c r="G107" s="48"/>
      <c r="H107" s="50">
        <f t="shared" si="4"/>
        <v>0</v>
      </c>
      <c r="I107" s="189">
        <f t="shared" si="5"/>
        <v>0</v>
      </c>
      <c r="J107" s="49">
        <f t="shared" si="6"/>
        <v>0</v>
      </c>
    </row>
    <row r="108" spans="1:10" s="6" customFormat="1" ht="11.25" customHeight="1" x14ac:dyDescent="0.2">
      <c r="A108" s="191"/>
      <c r="B108" s="182"/>
      <c r="C108" s="17" t="s">
        <v>107</v>
      </c>
      <c r="D108" s="173" t="s">
        <v>232</v>
      </c>
      <c r="E108" s="178">
        <v>1.75</v>
      </c>
      <c r="F108" s="44" t="s">
        <v>12</v>
      </c>
      <c r="G108" s="48"/>
      <c r="H108" s="50">
        <f t="shared" si="4"/>
        <v>0</v>
      </c>
      <c r="I108" s="189">
        <f t="shared" si="5"/>
        <v>0</v>
      </c>
      <c r="J108" s="49">
        <f t="shared" si="6"/>
        <v>0</v>
      </c>
    </row>
    <row r="109" spans="1:10" s="6" customFormat="1" ht="11.25" customHeight="1" x14ac:dyDescent="0.2">
      <c r="A109" s="191"/>
      <c r="B109" s="182"/>
      <c r="C109" s="20" t="s">
        <v>108</v>
      </c>
      <c r="D109" s="172" t="s">
        <v>233</v>
      </c>
      <c r="E109" s="178">
        <v>1.75</v>
      </c>
      <c r="F109" s="44" t="s">
        <v>12</v>
      </c>
      <c r="G109" s="48"/>
      <c r="H109" s="50">
        <f t="shared" si="4"/>
        <v>0</v>
      </c>
      <c r="I109" s="189">
        <f t="shared" si="5"/>
        <v>0</v>
      </c>
      <c r="J109" s="49">
        <f t="shared" si="6"/>
        <v>0</v>
      </c>
    </row>
    <row r="110" spans="1:10" s="6" customFormat="1" ht="11.25" customHeight="1" x14ac:dyDescent="0.2">
      <c r="A110" s="191"/>
      <c r="B110" s="182"/>
      <c r="C110" s="17" t="s">
        <v>141</v>
      </c>
      <c r="D110" s="172" t="s">
        <v>234</v>
      </c>
      <c r="E110" s="178">
        <v>1.5</v>
      </c>
      <c r="F110" s="44" t="s">
        <v>12</v>
      </c>
      <c r="G110" s="48"/>
      <c r="H110" s="50">
        <f t="shared" si="4"/>
        <v>0</v>
      </c>
      <c r="I110" s="189">
        <f t="shared" si="5"/>
        <v>0</v>
      </c>
      <c r="J110" s="49">
        <f t="shared" si="6"/>
        <v>0</v>
      </c>
    </row>
    <row r="111" spans="1:10" s="6" customFormat="1" ht="11.25" customHeight="1" x14ac:dyDescent="0.2">
      <c r="A111" s="191"/>
      <c r="B111" s="182"/>
      <c r="C111" s="20" t="s">
        <v>109</v>
      </c>
      <c r="D111" s="172" t="s">
        <v>235</v>
      </c>
      <c r="E111" s="178">
        <v>2</v>
      </c>
      <c r="F111" s="44" t="s">
        <v>12</v>
      </c>
      <c r="G111" s="48"/>
      <c r="H111" s="50">
        <f t="shared" si="4"/>
        <v>0</v>
      </c>
      <c r="I111" s="189">
        <f t="shared" si="5"/>
        <v>0</v>
      </c>
      <c r="J111" s="49">
        <f t="shared" si="6"/>
        <v>0</v>
      </c>
    </row>
    <row r="112" spans="1:10" s="6" customFormat="1" ht="11.25" customHeight="1" x14ac:dyDescent="0.2">
      <c r="A112" s="191"/>
      <c r="B112" s="182"/>
      <c r="C112" s="17" t="s">
        <v>142</v>
      </c>
      <c r="D112" s="172" t="s">
        <v>236</v>
      </c>
      <c r="E112" s="178">
        <v>1.5</v>
      </c>
      <c r="F112" s="44" t="s">
        <v>12</v>
      </c>
      <c r="G112" s="48"/>
      <c r="H112" s="50">
        <f t="shared" si="4"/>
        <v>0</v>
      </c>
      <c r="I112" s="189">
        <f t="shared" si="5"/>
        <v>0</v>
      </c>
      <c r="J112" s="49">
        <f t="shared" si="6"/>
        <v>0</v>
      </c>
    </row>
    <row r="113" spans="1:12" s="6" customFormat="1" ht="11.25" customHeight="1" x14ac:dyDescent="0.2">
      <c r="A113" s="191"/>
      <c r="B113" s="182"/>
      <c r="C113" s="20" t="s">
        <v>177</v>
      </c>
      <c r="D113" s="172" t="s">
        <v>268</v>
      </c>
      <c r="E113" s="178">
        <v>1.5</v>
      </c>
      <c r="F113" s="44" t="s">
        <v>12</v>
      </c>
      <c r="G113" s="48"/>
      <c r="H113" s="50">
        <f t="shared" si="4"/>
        <v>0</v>
      </c>
      <c r="I113" s="189">
        <f t="shared" si="5"/>
        <v>0</v>
      </c>
      <c r="J113" s="49">
        <f t="shared" si="6"/>
        <v>0</v>
      </c>
    </row>
    <row r="114" spans="1:12" s="6" customFormat="1" ht="11.25" customHeight="1" x14ac:dyDescent="0.2">
      <c r="A114" s="191"/>
      <c r="B114" s="182"/>
      <c r="C114" s="20"/>
      <c r="D114" s="31"/>
      <c r="E114" s="18"/>
      <c r="F114" s="44"/>
      <c r="G114" s="52"/>
      <c r="H114" s="50"/>
      <c r="I114" s="52"/>
      <c r="J114" s="50"/>
    </row>
    <row r="115" spans="1:12" s="6" customFormat="1" ht="11.25" customHeight="1" x14ac:dyDescent="0.2">
      <c r="A115" s="191"/>
      <c r="B115" s="110"/>
      <c r="C115" s="120"/>
      <c r="D115" s="111"/>
      <c r="E115" s="112"/>
      <c r="F115" s="113"/>
      <c r="G115" s="126"/>
      <c r="H115" s="127"/>
      <c r="I115" s="126"/>
      <c r="J115" s="127"/>
    </row>
    <row r="116" spans="1:12" s="6" customFormat="1" ht="12" customHeight="1" thickBot="1" x14ac:dyDescent="0.25">
      <c r="A116" s="191"/>
      <c r="B116" s="39"/>
      <c r="C116" s="121"/>
      <c r="D116" s="114" t="s">
        <v>117</v>
      </c>
      <c r="E116" s="115">
        <f>SUM(E14:E107)</f>
        <v>1885.25</v>
      </c>
      <c r="F116" s="116" t="s">
        <v>12</v>
      </c>
      <c r="G116" s="117"/>
      <c r="H116" s="125">
        <f>SUM(H14:H113)</f>
        <v>0</v>
      </c>
      <c r="I116" s="117"/>
      <c r="J116" s="119">
        <f>SUM(J14:J113)</f>
        <v>0</v>
      </c>
    </row>
    <row r="117" spans="1:12" s="6" customFormat="1" ht="37.5" customHeight="1" x14ac:dyDescent="0.2">
      <c r="A117" s="191"/>
      <c r="B117" s="38"/>
      <c r="C117" s="41" t="s">
        <v>13</v>
      </c>
      <c r="D117" s="57" t="s">
        <v>146</v>
      </c>
      <c r="E117" s="58"/>
      <c r="F117" s="59"/>
      <c r="G117" s="72" t="s">
        <v>113</v>
      </c>
      <c r="H117" s="73" t="s">
        <v>114</v>
      </c>
      <c r="I117" s="74" t="s">
        <v>115</v>
      </c>
      <c r="J117" s="74" t="s">
        <v>116</v>
      </c>
    </row>
    <row r="118" spans="1:12" s="6" customFormat="1" ht="67.5" x14ac:dyDescent="0.2">
      <c r="A118" s="191"/>
      <c r="B118" s="14"/>
      <c r="C118" s="21" t="s">
        <v>110</v>
      </c>
      <c r="D118" s="61" t="s">
        <v>111</v>
      </c>
      <c r="E118" s="42">
        <v>3000</v>
      </c>
      <c r="F118" s="53" t="s">
        <v>112</v>
      </c>
      <c r="G118" s="79"/>
      <c r="H118" s="76">
        <f>G118*E118</f>
        <v>0</v>
      </c>
      <c r="I118" s="77">
        <f>ROUND(G118*(1+$J$3),2)</f>
        <v>0</v>
      </c>
      <c r="J118" s="78">
        <f>ROUND(H118*(1+$J$3),2)</f>
        <v>0</v>
      </c>
    </row>
    <row r="119" spans="1:12" s="6" customFormat="1" ht="11.25" customHeight="1" x14ac:dyDescent="0.2">
      <c r="A119" s="191"/>
      <c r="B119" s="39"/>
      <c r="C119" s="21"/>
      <c r="D119" s="40"/>
      <c r="E119" s="19"/>
      <c r="F119" s="54"/>
      <c r="G119" s="55"/>
      <c r="H119" s="56"/>
      <c r="I119" s="55"/>
      <c r="J119" s="56"/>
    </row>
    <row r="120" spans="1:12" s="6" customFormat="1" ht="13.5" thickBot="1" x14ac:dyDescent="0.25">
      <c r="A120" s="192"/>
      <c r="B120" s="38"/>
      <c r="C120" s="120"/>
      <c r="D120" s="114" t="s">
        <v>280</v>
      </c>
      <c r="E120" s="122"/>
      <c r="F120" s="123"/>
      <c r="G120" s="124"/>
      <c r="H120" s="118">
        <f>SUM(H118:H118)</f>
        <v>0</v>
      </c>
      <c r="I120" s="124"/>
      <c r="J120" s="119">
        <f>SUM(J118:J118)</f>
        <v>0</v>
      </c>
    </row>
    <row r="121" spans="1:12" s="6" customFormat="1" ht="13.5" thickBot="1" x14ac:dyDescent="0.25">
      <c r="A121" s="105"/>
      <c r="B121" s="80"/>
      <c r="C121" s="106"/>
      <c r="D121" s="107"/>
      <c r="E121" s="210"/>
      <c r="F121" s="211"/>
      <c r="G121" s="211"/>
      <c r="H121" s="211"/>
      <c r="I121" s="212"/>
      <c r="J121" s="213"/>
    </row>
    <row r="122" spans="1:12" s="6" customFormat="1" ht="11.25" customHeight="1" thickBot="1" x14ac:dyDescent="0.25">
      <c r="A122" s="204" t="s">
        <v>118</v>
      </c>
      <c r="B122" s="205"/>
      <c r="C122" s="205"/>
      <c r="D122" s="206"/>
      <c r="E122" s="207"/>
      <c r="F122" s="208"/>
      <c r="G122" s="208"/>
      <c r="H122" s="208"/>
      <c r="I122" s="209"/>
      <c r="J122" s="104">
        <f>SUM(J116+J120)</f>
        <v>0</v>
      </c>
    </row>
    <row r="123" spans="1:12" s="6" customFormat="1" x14ac:dyDescent="0.2">
      <c r="A123" s="14"/>
      <c r="B123" s="14"/>
      <c r="C123" s="14"/>
      <c r="D123" s="14"/>
      <c r="E123" s="15"/>
      <c r="F123" s="5"/>
      <c r="G123" s="26"/>
      <c r="H123" s="16"/>
    </row>
    <row r="124" spans="1:12" s="93" customFormat="1" ht="15" customHeight="1" x14ac:dyDescent="0.2">
      <c r="A124" s="86" t="s">
        <v>124</v>
      </c>
      <c r="B124" s="87"/>
      <c r="C124" s="87"/>
      <c r="D124" s="86"/>
      <c r="E124" s="88"/>
      <c r="F124" s="89"/>
      <c r="G124" s="90"/>
      <c r="H124" s="90"/>
      <c r="I124" s="90"/>
      <c r="J124" s="91"/>
      <c r="K124" s="92"/>
      <c r="L124" s="92"/>
    </row>
    <row r="125" spans="1:12" s="6" customFormat="1" x14ac:dyDescent="0.2">
      <c r="A125" s="7"/>
      <c r="B125" s="7"/>
      <c r="C125" s="30">
        <v>1</v>
      </c>
      <c r="D125" s="196" t="s">
        <v>7</v>
      </c>
      <c r="E125" s="197"/>
      <c r="F125" s="197"/>
      <c r="G125" s="197"/>
      <c r="H125" s="197"/>
    </row>
    <row r="126" spans="1:12" s="6" customFormat="1" ht="51" customHeight="1" x14ac:dyDescent="0.2">
      <c r="A126" s="7"/>
      <c r="B126" s="7"/>
      <c r="C126" s="30">
        <v>2</v>
      </c>
      <c r="D126" s="198" t="s">
        <v>145</v>
      </c>
      <c r="E126" s="199"/>
      <c r="F126" s="199"/>
      <c r="G126" s="199"/>
      <c r="H126" s="200"/>
    </row>
    <row r="127" spans="1:12" s="6" customFormat="1" ht="26.25" customHeight="1" x14ac:dyDescent="0.2">
      <c r="A127" s="7"/>
      <c r="B127" s="7"/>
      <c r="C127" s="30">
        <v>3</v>
      </c>
      <c r="D127" s="196" t="s">
        <v>8</v>
      </c>
      <c r="E127" s="197"/>
      <c r="F127" s="197"/>
      <c r="G127" s="197"/>
      <c r="H127" s="197"/>
    </row>
    <row r="128" spans="1:12" s="6" customFormat="1" ht="25.5" customHeight="1" x14ac:dyDescent="0.2">
      <c r="A128" s="7"/>
      <c r="B128" s="7"/>
      <c r="C128" s="30">
        <v>4</v>
      </c>
      <c r="D128" s="196" t="s">
        <v>9</v>
      </c>
      <c r="E128" s="197"/>
      <c r="F128" s="197"/>
      <c r="G128" s="197"/>
      <c r="H128" s="197"/>
    </row>
    <row r="129" spans="1:12" s="97" customFormat="1" ht="12.75" x14ac:dyDescent="0.2">
      <c r="A129" s="98"/>
      <c r="B129" s="98"/>
      <c r="C129" s="102">
        <v>5</v>
      </c>
      <c r="D129" s="196" t="s">
        <v>131</v>
      </c>
      <c r="E129" s="196"/>
      <c r="F129" s="196"/>
      <c r="G129" s="196"/>
      <c r="H129" s="196"/>
      <c r="I129" s="101"/>
    </row>
    <row r="130" spans="1:12" s="6" customFormat="1" x14ac:dyDescent="0.2">
      <c r="A130" s="7"/>
      <c r="B130" s="7"/>
      <c r="C130" s="30">
        <v>6</v>
      </c>
      <c r="D130" s="196" t="s">
        <v>279</v>
      </c>
      <c r="E130" s="197"/>
      <c r="F130" s="197"/>
      <c r="G130" s="197"/>
      <c r="H130" s="197"/>
    </row>
    <row r="131" spans="1:12" s="97" customFormat="1" ht="12.75" x14ac:dyDescent="0.2">
      <c r="A131" s="98"/>
      <c r="B131" s="98"/>
      <c r="C131" s="102">
        <v>7</v>
      </c>
      <c r="D131" s="196" t="s">
        <v>132</v>
      </c>
      <c r="E131" s="196"/>
      <c r="F131" s="196"/>
      <c r="G131" s="196"/>
      <c r="H131" s="196"/>
      <c r="I131" s="101"/>
    </row>
    <row r="132" spans="1:12" s="94" customFormat="1" ht="12.75" x14ac:dyDescent="0.2">
      <c r="A132" s="201" t="s">
        <v>125</v>
      </c>
      <c r="B132" s="202"/>
      <c r="C132" s="202"/>
      <c r="D132" s="202"/>
      <c r="E132" s="202"/>
      <c r="F132" s="203"/>
      <c r="H132" s="95"/>
      <c r="I132" s="96"/>
    </row>
    <row r="133" spans="1:12" s="94" customFormat="1" ht="12.75" x14ac:dyDescent="0.2">
      <c r="A133" s="193" t="s">
        <v>126</v>
      </c>
      <c r="B133" s="194"/>
      <c r="C133" s="194"/>
      <c r="D133" s="194"/>
      <c r="E133" s="194"/>
      <c r="F133" s="195"/>
      <c r="H133" s="95"/>
      <c r="I133" s="96"/>
    </row>
    <row r="134" spans="1:12" s="94" customFormat="1" ht="12.75" x14ac:dyDescent="0.2">
      <c r="A134" s="193" t="s">
        <v>127</v>
      </c>
      <c r="B134" s="194"/>
      <c r="C134" s="194"/>
      <c r="D134" s="194"/>
      <c r="E134" s="194"/>
      <c r="F134" s="195"/>
      <c r="H134" s="95"/>
      <c r="I134" s="96"/>
    </row>
    <row r="135" spans="1:12" s="94" customFormat="1" ht="12.75" x14ac:dyDescent="0.2">
      <c r="A135" s="193" t="s">
        <v>128</v>
      </c>
      <c r="B135" s="194"/>
      <c r="C135" s="194"/>
      <c r="D135" s="194"/>
      <c r="E135" s="194"/>
      <c r="F135" s="195"/>
      <c r="H135" s="95"/>
      <c r="I135" s="96"/>
    </row>
    <row r="136" spans="1:12" s="94" customFormat="1" ht="12.75" x14ac:dyDescent="0.2">
      <c r="A136" s="193" t="s">
        <v>122</v>
      </c>
      <c r="B136" s="194"/>
      <c r="C136" s="194"/>
      <c r="D136" s="194"/>
      <c r="E136" s="194"/>
      <c r="F136" s="195"/>
      <c r="H136" s="95"/>
      <c r="I136" s="96"/>
    </row>
    <row r="137" spans="1:12" s="94" customFormat="1" ht="12.75" x14ac:dyDescent="0.2">
      <c r="A137" s="193" t="s">
        <v>129</v>
      </c>
      <c r="B137" s="194"/>
      <c r="C137" s="194"/>
      <c r="D137" s="194"/>
      <c r="E137" s="194"/>
      <c r="F137" s="195"/>
      <c r="H137" s="95"/>
      <c r="I137" s="96"/>
      <c r="J137" s="97"/>
      <c r="K137" s="97"/>
      <c r="L137" s="97"/>
    </row>
    <row r="138" spans="1:12" s="94" customFormat="1" ht="12.75" x14ac:dyDescent="0.2">
      <c r="A138" s="193" t="s">
        <v>130</v>
      </c>
      <c r="B138" s="194"/>
      <c r="C138" s="194"/>
      <c r="D138" s="194"/>
      <c r="E138" s="194"/>
      <c r="F138" s="195"/>
      <c r="H138" s="95"/>
      <c r="I138" s="96"/>
      <c r="J138" s="97"/>
      <c r="K138" s="97"/>
      <c r="L138" s="97"/>
    </row>
    <row r="139" spans="1:12" s="97" customFormat="1" ht="12.75" x14ac:dyDescent="0.2">
      <c r="A139" s="98"/>
      <c r="B139" s="98"/>
      <c r="C139" s="98"/>
      <c r="E139" s="99"/>
      <c r="F139" s="98"/>
      <c r="G139" s="98"/>
      <c r="H139" s="100"/>
      <c r="I139" s="101"/>
    </row>
    <row r="140" spans="1:12" x14ac:dyDescent="0.2">
      <c r="A140" s="1"/>
      <c r="B140" s="1"/>
      <c r="C140" s="1"/>
      <c r="D140" s="1"/>
      <c r="E140" s="12"/>
      <c r="F140" s="1"/>
      <c r="G140" s="25"/>
      <c r="H140" s="25"/>
    </row>
    <row r="141" spans="1:12" x14ac:dyDescent="0.2">
      <c r="A141" s="1"/>
      <c r="B141" s="1"/>
      <c r="C141" s="1"/>
      <c r="D141" s="1" t="s">
        <v>10</v>
      </c>
      <c r="E141" s="12"/>
      <c r="F141" s="1"/>
      <c r="G141" s="25"/>
      <c r="H141" s="25"/>
    </row>
    <row r="142" spans="1:12" x14ac:dyDescent="0.2">
      <c r="A142" s="1"/>
      <c r="B142" s="1"/>
      <c r="C142" s="1"/>
      <c r="D142" s="1"/>
      <c r="E142" s="12"/>
      <c r="F142" s="1"/>
      <c r="G142" s="25"/>
      <c r="H142" s="25"/>
    </row>
    <row r="143" spans="1:12" x14ac:dyDescent="0.2">
      <c r="A143" s="9"/>
      <c r="B143" s="9"/>
      <c r="C143" s="9"/>
      <c r="D143" s="1"/>
      <c r="E143" s="10"/>
      <c r="F143" s="11"/>
    </row>
    <row r="144" spans="1:12" x14ac:dyDescent="0.2">
      <c r="A144" s="9"/>
      <c r="B144" s="9"/>
      <c r="C144" s="9"/>
      <c r="D144" s="1"/>
      <c r="E144" s="10"/>
      <c r="F144" s="11"/>
    </row>
    <row r="145" spans="4:4" x14ac:dyDescent="0.2">
      <c r="D145" s="1"/>
    </row>
  </sheetData>
  <sheetProtection algorithmName="SHA-512" hashValue="x+yO9GuZ35lCzW7pmy8gQ0iorRf1pczzQzTH9JS1YDRzMRX3KeXfEezPkRlp5Qy2z+EuPafaFCITPAznqGIduA==" saltValue="fXbVVPGJo0H6dtZygiYHfw==" spinCount="100000" sheet="1" objects="1" scenarios="1"/>
  <protectedRanges>
    <protectedRange sqref="G118" name="Intervalo2"/>
    <protectedRange sqref="G14:G113" name="Intervalo1"/>
  </protectedRanges>
  <sortState ref="A13:I81">
    <sortCondition ref="D13:D81"/>
  </sortState>
  <mergeCells count="35">
    <mergeCell ref="A2:D2"/>
    <mergeCell ref="I10:J10"/>
    <mergeCell ref="A10:A11"/>
    <mergeCell ref="D10:D11"/>
    <mergeCell ref="G10:H10"/>
    <mergeCell ref="H3:I3"/>
    <mergeCell ref="H5:I5"/>
    <mergeCell ref="G8:I8"/>
    <mergeCell ref="G9:I9"/>
    <mergeCell ref="A7:D7"/>
    <mergeCell ref="A8:C8"/>
    <mergeCell ref="E8:F8"/>
    <mergeCell ref="A9:C9"/>
    <mergeCell ref="E9:F9"/>
    <mergeCell ref="E122:I122"/>
    <mergeCell ref="E121:H121"/>
    <mergeCell ref="I121:J121"/>
    <mergeCell ref="G12:H12"/>
    <mergeCell ref="I12:J12"/>
    <mergeCell ref="A13:A120"/>
    <mergeCell ref="A137:F137"/>
    <mergeCell ref="A138:F138"/>
    <mergeCell ref="D129:H129"/>
    <mergeCell ref="D131:H131"/>
    <mergeCell ref="D125:H125"/>
    <mergeCell ref="D126:H126"/>
    <mergeCell ref="D127:H127"/>
    <mergeCell ref="D128:H128"/>
    <mergeCell ref="D130:H130"/>
    <mergeCell ref="A132:F132"/>
    <mergeCell ref="A133:F133"/>
    <mergeCell ref="A134:F134"/>
    <mergeCell ref="A135:F135"/>
    <mergeCell ref="A136:F136"/>
    <mergeCell ref="A122:D122"/>
  </mergeCells>
  <pageMargins left="0.38250000000000001" right="0.511811024" top="0.78740157499999996" bottom="0.78740157499999996" header="0.31496062000000002" footer="0.31496062000000002"/>
  <pageSetup paperSize="9" scale="74" fitToHeight="0" orientation="landscape" r:id="rId1"/>
  <headerFooter>
    <oddHeader>&amp;L&amp;"Arial,Negrito"&amp;12BANCO DO ESTADO DO RIO GRANDE DO SUL S. A.
Unidade de Engenharia - Gerência de Projetos Obras de Infraestrutura&amp;RREDE-RS
BMP-0000389/2020</oddHeader>
    <oddFooter>&amp;LUNIDADE GESTORA: Unidade de Engenharia                                                                    FORNECEDOR:
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0" sqref="B20:D20"/>
    </sheetView>
  </sheetViews>
  <sheetFormatPr defaultColWidth="8.85546875" defaultRowHeight="12.75" x14ac:dyDescent="0.2"/>
  <cols>
    <col min="1" max="1" width="10.28515625" style="130" customWidth="1"/>
    <col min="2" max="2" width="6.28515625" style="130" customWidth="1"/>
    <col min="3" max="3" width="43.5703125" style="130" customWidth="1"/>
    <col min="4" max="4" width="11.140625" style="130" customWidth="1"/>
    <col min="5" max="6" width="8.85546875" style="130"/>
    <col min="7" max="7" width="31.42578125" style="130" customWidth="1"/>
    <col min="8" max="8" width="8.85546875" style="130"/>
    <col min="9" max="9" width="10.28515625" style="130" customWidth="1"/>
    <col min="10" max="16384" width="8.85546875" style="130"/>
  </cols>
  <sheetData>
    <row r="1" spans="1:8" x14ac:dyDescent="0.2">
      <c r="A1" s="128"/>
      <c r="B1" s="128"/>
      <c r="C1" s="128"/>
      <c r="D1" s="128"/>
      <c r="E1" s="129"/>
    </row>
    <row r="2" spans="1:8" x14ac:dyDescent="0.2">
      <c r="A2" s="128"/>
      <c r="B2" s="128"/>
      <c r="C2" s="128"/>
      <c r="D2" s="128"/>
      <c r="E2" s="129"/>
    </row>
    <row r="3" spans="1:8" x14ac:dyDescent="0.2">
      <c r="A3" s="128"/>
      <c r="B3" s="128"/>
      <c r="C3" s="128"/>
      <c r="D3" s="128"/>
      <c r="E3" s="129"/>
    </row>
    <row r="4" spans="1:8" ht="21" x14ac:dyDescent="0.2">
      <c r="A4" s="131"/>
      <c r="B4" s="233" t="s">
        <v>148</v>
      </c>
      <c r="C4" s="233"/>
      <c r="D4" s="233"/>
      <c r="E4" s="129"/>
    </row>
    <row r="5" spans="1:8" s="133" customFormat="1" ht="13.5" thickBot="1" x14ac:dyDescent="0.25">
      <c r="A5" s="132"/>
      <c r="B5" s="132"/>
      <c r="C5" s="132"/>
      <c r="D5" s="132"/>
      <c r="E5" s="132"/>
    </row>
    <row r="6" spans="1:8" ht="15" x14ac:dyDescent="0.2">
      <c r="A6" s="134"/>
      <c r="B6" s="135"/>
      <c r="C6" s="136" t="s">
        <v>149</v>
      </c>
      <c r="D6" s="136"/>
      <c r="E6" s="134"/>
      <c r="F6" s="234" t="s">
        <v>150</v>
      </c>
      <c r="G6" s="234"/>
      <c r="H6" s="234"/>
    </row>
    <row r="7" spans="1:8" ht="15" x14ac:dyDescent="0.2">
      <c r="A7" s="129"/>
      <c r="B7" s="137">
        <v>1</v>
      </c>
      <c r="C7" s="138" t="s">
        <v>151</v>
      </c>
      <c r="D7" s="185">
        <v>0</v>
      </c>
      <c r="E7" s="129"/>
      <c r="F7" s="139" t="s">
        <v>152</v>
      </c>
      <c r="G7" s="139"/>
      <c r="H7" s="139"/>
    </row>
    <row r="8" spans="1:8" ht="15" x14ac:dyDescent="0.2">
      <c r="A8" s="129"/>
      <c r="B8" s="137">
        <v>2</v>
      </c>
      <c r="C8" s="138" t="s">
        <v>153</v>
      </c>
      <c r="D8" s="185">
        <v>0</v>
      </c>
      <c r="E8" s="129"/>
      <c r="F8" s="139" t="s">
        <v>154</v>
      </c>
      <c r="G8" s="139"/>
      <c r="H8" s="139"/>
    </row>
    <row r="9" spans="1:8" ht="15" x14ac:dyDescent="0.2">
      <c r="A9" s="129"/>
      <c r="B9" s="140">
        <v>3</v>
      </c>
      <c r="C9" s="141" t="s">
        <v>155</v>
      </c>
      <c r="D9" s="186">
        <v>0</v>
      </c>
      <c r="E9" s="129"/>
      <c r="F9" s="139" t="s">
        <v>156</v>
      </c>
      <c r="G9" s="139"/>
      <c r="H9" s="139"/>
    </row>
    <row r="10" spans="1:8" ht="15" x14ac:dyDescent="0.2">
      <c r="A10" s="129"/>
      <c r="B10" s="137"/>
      <c r="C10" s="138"/>
      <c r="D10" s="142"/>
      <c r="E10" s="129"/>
      <c r="F10" s="139" t="s">
        <v>157</v>
      </c>
      <c r="G10" s="139"/>
      <c r="H10" s="139"/>
    </row>
    <row r="11" spans="1:8" ht="15" x14ac:dyDescent="0.2">
      <c r="A11" s="129"/>
      <c r="B11" s="143">
        <v>4</v>
      </c>
      <c r="C11" s="144" t="s">
        <v>158</v>
      </c>
      <c r="D11" s="187">
        <v>0</v>
      </c>
      <c r="E11" s="129"/>
      <c r="F11" s="139" t="s">
        <v>159</v>
      </c>
      <c r="G11" s="139"/>
      <c r="H11" s="139"/>
    </row>
    <row r="12" spans="1:8" ht="15" x14ac:dyDescent="0.2">
      <c r="A12" s="129"/>
      <c r="B12" s="145"/>
      <c r="C12" s="138"/>
      <c r="D12" s="142"/>
      <c r="E12" s="129"/>
      <c r="F12" s="146" t="s">
        <v>160</v>
      </c>
      <c r="G12" s="146"/>
      <c r="H12" s="146"/>
    </row>
    <row r="13" spans="1:8" x14ac:dyDescent="0.2">
      <c r="A13" s="129"/>
      <c r="B13" s="147">
        <v>5</v>
      </c>
      <c r="C13" s="148" t="s">
        <v>161</v>
      </c>
      <c r="D13" s="149">
        <f>SUM(D14:D17)</f>
        <v>0</v>
      </c>
      <c r="E13" s="129"/>
      <c r="F13" s="150"/>
      <c r="G13" s="150"/>
      <c r="H13" s="150"/>
    </row>
    <row r="14" spans="1:8" ht="13.9" customHeight="1" x14ac:dyDescent="0.2">
      <c r="A14" s="129"/>
      <c r="B14" s="151" t="s">
        <v>162</v>
      </c>
      <c r="C14" s="152" t="s">
        <v>163</v>
      </c>
      <c r="D14" s="188">
        <v>0</v>
      </c>
      <c r="E14" s="129"/>
      <c r="F14" s="153"/>
      <c r="G14" s="154"/>
      <c r="H14" s="154"/>
    </row>
    <row r="15" spans="1:8" x14ac:dyDescent="0.2">
      <c r="A15" s="129"/>
      <c r="B15" s="137" t="s">
        <v>164</v>
      </c>
      <c r="C15" s="155" t="s">
        <v>165</v>
      </c>
      <c r="D15" s="185">
        <v>0</v>
      </c>
      <c r="E15" s="129"/>
      <c r="F15" s="154"/>
      <c r="G15" s="154"/>
      <c r="H15" s="154"/>
    </row>
    <row r="16" spans="1:8" x14ac:dyDescent="0.2">
      <c r="A16" s="129"/>
      <c r="B16" s="137" t="s">
        <v>166</v>
      </c>
      <c r="C16" s="155" t="s">
        <v>167</v>
      </c>
      <c r="D16" s="185">
        <v>0</v>
      </c>
      <c r="E16" s="129"/>
      <c r="F16" s="154"/>
      <c r="G16" s="154"/>
      <c r="H16" s="154"/>
    </row>
    <row r="17" spans="1:10" x14ac:dyDescent="0.2">
      <c r="A17" s="129"/>
      <c r="B17" s="140" t="s">
        <v>168</v>
      </c>
      <c r="C17" s="156" t="s">
        <v>169</v>
      </c>
      <c r="D17" s="186">
        <v>0</v>
      </c>
      <c r="E17" s="129"/>
      <c r="F17" s="235"/>
      <c r="G17" s="235"/>
      <c r="H17" s="235"/>
    </row>
    <row r="18" spans="1:10" ht="15" x14ac:dyDescent="0.2">
      <c r="A18" s="129"/>
      <c r="B18" s="137"/>
      <c r="C18" s="155"/>
      <c r="D18" s="157"/>
      <c r="E18" s="129"/>
      <c r="F18" s="234" t="s">
        <v>170</v>
      </c>
      <c r="G18" s="234"/>
      <c r="H18" s="234"/>
    </row>
    <row r="19" spans="1:10" x14ac:dyDescent="0.2">
      <c r="A19" s="158"/>
      <c r="B19" s="147">
        <v>6</v>
      </c>
      <c r="C19" s="148" t="s">
        <v>171</v>
      </c>
      <c r="D19" s="187">
        <v>0</v>
      </c>
      <c r="E19" s="158"/>
      <c r="F19" s="236" t="s">
        <v>172</v>
      </c>
      <c r="G19" s="236"/>
      <c r="H19" s="236"/>
    </row>
    <row r="20" spans="1:10" x14ac:dyDescent="0.2">
      <c r="A20" s="158"/>
      <c r="B20" s="239"/>
      <c r="C20" s="239"/>
      <c r="D20" s="239"/>
      <c r="E20" s="159"/>
      <c r="F20" s="237"/>
      <c r="G20" s="237"/>
      <c r="H20" s="237"/>
    </row>
    <row r="21" spans="1:10" ht="13.5" thickBot="1" x14ac:dyDescent="0.25">
      <c r="A21" s="158"/>
      <c r="B21" s="160"/>
      <c r="C21" s="161" t="s">
        <v>173</v>
      </c>
      <c r="D21" s="162">
        <f>(((1+D7+D8+D9)*(1+D19)*(1+D11)/(1-D13))-1)</f>
        <v>0</v>
      </c>
      <c r="E21" s="159"/>
      <c r="F21" s="237"/>
      <c r="G21" s="237"/>
      <c r="H21" s="237"/>
    </row>
    <row r="22" spans="1:10" x14ac:dyDescent="0.2">
      <c r="A22" s="158"/>
      <c r="D22" s="163"/>
      <c r="E22" s="164"/>
      <c r="F22" s="237"/>
      <c r="G22" s="237"/>
      <c r="H22" s="237"/>
    </row>
    <row r="23" spans="1:10" ht="13.5" thickBot="1" x14ac:dyDescent="0.25">
      <c r="A23" s="158"/>
      <c r="B23" s="165" t="s">
        <v>174</v>
      </c>
      <c r="C23" s="153"/>
      <c r="D23" s="163"/>
      <c r="E23" s="164"/>
      <c r="F23" s="237"/>
      <c r="G23" s="237"/>
      <c r="H23" s="237"/>
    </row>
    <row r="24" spans="1:10" x14ac:dyDescent="0.2">
      <c r="A24" s="158"/>
      <c r="B24" s="240" t="s">
        <v>175</v>
      </c>
      <c r="C24" s="240"/>
      <c r="D24" s="240"/>
      <c r="E24" s="164"/>
      <c r="F24" s="237"/>
      <c r="G24" s="237"/>
      <c r="H24" s="237"/>
    </row>
    <row r="25" spans="1:10" ht="13.5" thickBot="1" x14ac:dyDescent="0.25">
      <c r="B25" s="241" t="s">
        <v>176</v>
      </c>
      <c r="C25" s="241"/>
      <c r="D25" s="241"/>
      <c r="F25" s="238"/>
      <c r="G25" s="238"/>
      <c r="H25" s="238"/>
    </row>
    <row r="27" spans="1:10" x14ac:dyDescent="0.2">
      <c r="A27" s="153"/>
      <c r="B27" s="153"/>
      <c r="C27" s="153"/>
      <c r="D27" s="153"/>
      <c r="E27" s="154"/>
      <c r="F27" s="154"/>
      <c r="G27" s="154"/>
      <c r="H27" s="154"/>
      <c r="I27" s="154"/>
      <c r="J27" s="154"/>
    </row>
    <row r="28" spans="1:10" ht="15" x14ac:dyDescent="0.2">
      <c r="B28" s="153"/>
      <c r="C28" s="153"/>
      <c r="D28" s="166"/>
      <c r="E28" s="167"/>
      <c r="F28" s="153"/>
      <c r="G28" s="153"/>
      <c r="H28" s="153"/>
    </row>
    <row r="29" spans="1:10" ht="15" x14ac:dyDescent="0.2">
      <c r="B29" s="153"/>
      <c r="C29" s="153"/>
      <c r="D29" s="166"/>
      <c r="E29" s="168"/>
      <c r="F29" s="153"/>
      <c r="G29" s="153"/>
      <c r="H29" s="153"/>
    </row>
    <row r="30" spans="1:10" ht="15" x14ac:dyDescent="0.2">
      <c r="B30" s="153"/>
      <c r="C30" s="153"/>
      <c r="D30" s="153"/>
      <c r="E30" s="168"/>
      <c r="F30" s="153"/>
      <c r="G30" s="153"/>
      <c r="H30" s="153"/>
    </row>
    <row r="31" spans="1:10" ht="15" x14ac:dyDescent="0.2">
      <c r="B31" s="153"/>
      <c r="C31" s="153"/>
      <c r="D31" s="166"/>
      <c r="E31" s="168"/>
      <c r="F31" s="153"/>
      <c r="G31" s="153"/>
      <c r="H31" s="153"/>
    </row>
    <row r="32" spans="1:10" ht="15" x14ac:dyDescent="0.2">
      <c r="B32" s="169"/>
      <c r="C32" s="169"/>
      <c r="D32" s="169"/>
      <c r="E32" s="170"/>
      <c r="F32" s="169"/>
      <c r="G32" s="169"/>
      <c r="H32" s="169"/>
    </row>
    <row r="33" spans="5:5" ht="15" x14ac:dyDescent="0.2">
      <c r="E33" s="168"/>
    </row>
    <row r="34" spans="5:5" ht="15" x14ac:dyDescent="0.2">
      <c r="E34" s="171"/>
    </row>
  </sheetData>
  <sheetProtection algorithmName="SHA-512" hashValue="SzDsvuTFBI4uo01txmJkgBZbsQT1AVprVAMu2dYiFimQXAStH1CC4AAOfBO+H70KWRUuuJCbwH67ezw/lop9Pw==" saltValue="RaFoGrJzgd60HA24Rz9caw==" spinCount="100000" sheet="1" objects="1" scenarios="1"/>
  <protectedRanges>
    <protectedRange sqref="D7 D8 D9 D11 D14 D15 D16 D17 D19" name="Intervalo1"/>
  </protectedRanges>
  <mergeCells count="8">
    <mergeCell ref="B4:D4"/>
    <mergeCell ref="F6:H6"/>
    <mergeCell ref="F17:H17"/>
    <mergeCell ref="F18:H18"/>
    <mergeCell ref="F19:H25"/>
    <mergeCell ref="B20:D20"/>
    <mergeCell ref="B24:D24"/>
    <mergeCell ref="B25:D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REDE R05</vt:lpstr>
      <vt:lpstr>BDI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 VASCONCELOS</dc:creator>
  <cp:lastModifiedBy>Iara Maria Meneses De Oliveira</cp:lastModifiedBy>
  <cp:revision>11</cp:revision>
  <cp:lastPrinted>2020-08-27T13:11:25Z</cp:lastPrinted>
  <dcterms:created xsi:type="dcterms:W3CDTF">2000-06-23T16:35:12Z</dcterms:created>
  <dcterms:modified xsi:type="dcterms:W3CDTF">2021-03-17T14:52:29Z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